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pmg-my.sharepoint.com/personal/pbferreira_mpmg_mp_br/Documents/Documentos/TRABALHO/PLs Em Andamento/Pregão/pl 46 - 10546 - Serviços Diversos de Eng. - DCIMO/Pregão/Prop F000111/"/>
    </mc:Choice>
  </mc:AlternateContent>
  <xr:revisionPtr revIDLastSave="0" documentId="8_{1955A637-9654-43FE-855E-2D41B57FCD9E}" xr6:coauthVersionLast="47" xr6:coauthVersionMax="47" xr10:uidLastSave="{00000000-0000-0000-0000-000000000000}"/>
  <bookViews>
    <workbookView xWindow="2590" yWindow="2690" windowWidth="14400" windowHeight="7810" tabRatio="500" xr2:uid="{00000000-000D-0000-FFFF-FFFF00000000}"/>
  </bookViews>
  <sheets>
    <sheet name="MODELO HID" sheetId="1" r:id="rId1"/>
  </sheets>
  <definedNames>
    <definedName name="_xlnm._FilterDatabase" localSheetId="0" hidden="1">'MODELO HID'!$B$6:$P$77</definedName>
    <definedName name="_xlnm.Print_Area" localSheetId="0">'MODELO HID'!$B$2:$J$78</definedName>
    <definedName name="_xlnm.Print_Titles" localSheetId="0">'MODELO HID'!$2:$6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9" i="1"/>
  <c r="J20" i="1" l="1"/>
  <c r="J28" i="1"/>
  <c r="J29" i="1"/>
  <c r="J37" i="1"/>
  <c r="J44" i="1"/>
  <c r="J45" i="1"/>
  <c r="J52" i="1"/>
  <c r="J53" i="1"/>
  <c r="J11" i="1"/>
  <c r="J15" i="1"/>
  <c r="J9" i="1"/>
  <c r="J10" i="1"/>
  <c r="J12" i="1"/>
  <c r="J13" i="1"/>
  <c r="J14" i="1"/>
  <c r="J19" i="1"/>
  <c r="J21" i="1"/>
  <c r="J22" i="1"/>
  <c r="J24" i="1"/>
  <c r="J25" i="1"/>
  <c r="J26" i="1"/>
  <c r="J27" i="1"/>
  <c r="J30" i="1"/>
  <c r="J31" i="1"/>
  <c r="J32" i="1"/>
  <c r="J33" i="1"/>
  <c r="J34" i="1"/>
  <c r="J35" i="1"/>
  <c r="J41" i="1"/>
  <c r="J42" i="1"/>
  <c r="J43" i="1"/>
  <c r="J46" i="1"/>
  <c r="J47" i="1"/>
  <c r="J48" i="1"/>
  <c r="J49" i="1"/>
  <c r="J54" i="1"/>
  <c r="J55" i="1"/>
  <c r="J56" i="1"/>
  <c r="J57" i="1"/>
  <c r="J58" i="1"/>
  <c r="J59" i="1"/>
  <c r="J50" i="1" l="1"/>
  <c r="J38" i="1"/>
  <c r="J16" i="1"/>
  <c r="J76" i="1"/>
  <c r="J75" i="1"/>
  <c r="J74" i="1"/>
  <c r="J73" i="1"/>
  <c r="J70" i="1"/>
  <c r="J69" i="1"/>
  <c r="J68" i="1"/>
  <c r="J67" i="1"/>
  <c r="J66" i="1"/>
  <c r="J62" i="1"/>
  <c r="J61" i="1"/>
  <c r="J60" i="1"/>
  <c r="J71" i="1" l="1"/>
  <c r="J63" i="1"/>
  <c r="J64" i="1" s="1"/>
  <c r="J78" i="1" s="1"/>
  <c r="J77" i="1"/>
</calcChain>
</file>

<file path=xl/sharedStrings.xml><?xml version="1.0" encoding="utf-8"?>
<sst xmlns="http://schemas.openxmlformats.org/spreadsheetml/2006/main" count="202" uniqueCount="150">
  <si>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LESTE.</t>
  </si>
  <si>
    <t>BDI:</t>
  </si>
  <si>
    <t>MÊS/PERÍODO 
DE REFERÊNCIA:</t>
  </si>
  <si>
    <t>SETOP (JULHO/2021); SINAPI E SUDECAP (OUTUBRO/2021);
COLETAS A PARTIR DE ABRIL/2021</t>
  </si>
  <si>
    <t>ITEM</t>
  </si>
  <si>
    <t>FONTE</t>
  </si>
  <si>
    <t>CÓDIGO DA FONTE</t>
  </si>
  <si>
    <t>DESCRIÇÃO DO SERVIÇO</t>
  </si>
  <si>
    <t>UNID.</t>
  </si>
  <si>
    <t>QUANT</t>
  </si>
  <si>
    <t xml:space="preserve">PREÇO UNIT.
 DE VENDA </t>
  </si>
  <si>
    <t xml:space="preserve">PREÇO TOTAL
 DE VENDA </t>
  </si>
  <si>
    <t>10.1</t>
  </si>
  <si>
    <t>INSTALAÇÕES DE ÁGUA FRIA – TUBOS, CONEXÕES E ACESSÓRIOS</t>
  </si>
  <si>
    <t>10.1.1</t>
  </si>
  <si>
    <t>TUBO PVC RÍGIDO SOLDÁVEL, ÁGUA FRIA, INCLUSIVE CONEXÕES</t>
  </si>
  <si>
    <t>10.1.1.1</t>
  </si>
  <si>
    <t>Ø20</t>
  </si>
  <si>
    <t>M</t>
  </si>
  <si>
    <t>10.1.1.2</t>
  </si>
  <si>
    <t>Ø25</t>
  </si>
  <si>
    <t>10.1.1.3</t>
  </si>
  <si>
    <t>Ø32</t>
  </si>
  <si>
    <t>10.1.1.4</t>
  </si>
  <si>
    <t xml:space="preserve">Ø40  </t>
  </si>
  <si>
    <t>10.1.1.5</t>
  </si>
  <si>
    <t>Ø50</t>
  </si>
  <si>
    <t>10.1.1.6</t>
  </si>
  <si>
    <t>Ø60</t>
  </si>
  <si>
    <t>10.1.1.7</t>
  </si>
  <si>
    <t>TORNEIRA DE BÓIA, DECA OU EQUIVALENTE, TIPO ROSCÁVEL 3/4".</t>
  </si>
  <si>
    <t>UN</t>
  </si>
  <si>
    <t>SUB-TOTAL DO ITEM 10.1</t>
  </si>
  <si>
    <t>10.2</t>
  </si>
  <si>
    <t>INSTALAÇÕES DE ESGOTO SANITÁRIO – TUBOS, CONEXÕES, CAIXAS E ACESSÓRIOS</t>
  </si>
  <si>
    <t>10.2.1</t>
  </si>
  <si>
    <t>TUBO PVC RÍGIDO, ESGOTO, PBV- SÉRIE NORMAL, INCLUSIVE CONEXÕES.</t>
  </si>
  <si>
    <t>10.2.1.1</t>
  </si>
  <si>
    <t>100 MM</t>
  </si>
  <si>
    <t>10.2.1.2</t>
  </si>
  <si>
    <t>75 MM</t>
  </si>
  <si>
    <t>10.2.1.3</t>
  </si>
  <si>
    <t>50 MM</t>
  </si>
  <si>
    <t>10.2.1.4</t>
  </si>
  <si>
    <t>40 MM</t>
  </si>
  <si>
    <t>10.2.3</t>
  </si>
  <si>
    <t>TERMINAL DE VENTILAÇÃO EM PVC RÍGIDO, MITRA</t>
  </si>
  <si>
    <t>10.2.3.1</t>
  </si>
  <si>
    <t>10.2.3.2</t>
  </si>
  <si>
    <t>10.2.4</t>
  </si>
  <si>
    <t>CAIXA SIFONADA PVC, DN 150 X150X 50MM</t>
  </si>
  <si>
    <t>10.2.5</t>
  </si>
  <si>
    <t>CAIXA SIFONADA PVC, DN 100 X100X 50 MM</t>
  </si>
  <si>
    <t>10.2.6</t>
  </si>
  <si>
    <t>GRELHA E PORTA GRELHA EM AÇO INOX, FECHO GIRATÓRIO 150 X 150 MM</t>
  </si>
  <si>
    <t>10.2.7</t>
  </si>
  <si>
    <t>GRELHA E PORTA GRELHA EM AÇO INOX, FECHO GIRATÓRIO  100 X 100 MM</t>
  </si>
  <si>
    <t>10.2.8</t>
  </si>
  <si>
    <t>RALO SIFONADO COM GRELHA METÁLICA, PVC, 100X53X40MM</t>
  </si>
  <si>
    <t>10.2.9</t>
  </si>
  <si>
    <t>CAIXA DE ESGOTO DE INSPEÇÃO/ PASSAGEM EM ALVENARIA 60X60X60CM, REVESTIMENTO EM ARGAMASSA COM ADITIVO IMPERMEABILIZANTE, COM TAMPA EM CONCRETO, INCLUSIVE ESCAVAÇÃO, REATERRO E TRANSPORTE E RETIRADA DO MATERIAL ESCAVADO (EM CAÇAMBA)</t>
  </si>
  <si>
    <t>10.2.10</t>
  </si>
  <si>
    <t>CAIXA DE GORDURA PRÉ-FABRICADA SIMPLES EM CONCRETO DN40X55 CM COM TAMPA. FORNECIMENTO E INSTALAÇÃO.</t>
  </si>
  <si>
    <t>10.2.11</t>
  </si>
  <si>
    <t xml:space="preserve">CALHA/CANALETA EM CONCRETO COM GRELHA E PORTA GRELHA EM FERRO FUNDIDO, QUADRICULADA, LARGURA=20CM, PARA ÁGUA PLUVIAL. </t>
  </si>
  <si>
    <t>10.2.12</t>
  </si>
  <si>
    <t>GRELHA TIPO SEKAPISO SP-80- 8CM OU SIMILAR.</t>
  </si>
  <si>
    <t>10.2.13</t>
  </si>
  <si>
    <t>CALHA DE CHAPA GALVANIZADA Nº 24 GSG, DESENVOLVIMENTO= 100CM.</t>
  </si>
  <si>
    <t>10.2.14</t>
  </si>
  <si>
    <t xml:space="preserve">CAIXAS D'ÁGUA </t>
  </si>
  <si>
    <t>10.2.14.1</t>
  </si>
  <si>
    <t>CAIXA D' ÁGUA DE POLIETILENO, CAPACIDADE DE 1000L, INCLUSIVE TAMPA, TORNEIRA DE BÓIA, EXTRAVASOR, TUBO DE LIMPEZA E ACESSÓRIOS, EXCLUSIVE TUBULAÇÃO DE ENTRADA/SAÍDA DE ÁGUA.</t>
  </si>
  <si>
    <t>SUB-TOTAL DO ITEM 10.2</t>
  </si>
  <si>
    <t>10.3</t>
  </si>
  <si>
    <t>REGISTROS, LOUÇAS, METAIS E ACESSÓRIOS</t>
  </si>
  <si>
    <t>10.3.1</t>
  </si>
  <si>
    <t>REGISTROS</t>
  </si>
  <si>
    <t>10.3.1.1</t>
  </si>
  <si>
    <t>REGISTRO DE GAVETA, TIPO BASE, ROSCÁVEL, (PARA TUBO SOLDÁVEL) INCLUSIVE ACABAMENTO (PADRÃO MÉDIO) E CANOPLA CROMADOS, VOLANTE EM CRUZETA (REF.:DECA LINHA IZY PLUS OU EQUIVALENTE)-Ø 3/4"</t>
  </si>
  <si>
    <t>10.3.1.2</t>
  </si>
  <si>
    <t>REGISTRO DE GAVETA, TIPO BASE, ROSCÁVEL, (PARA TUBO SOLDÁVEL) INCLUSIVE ACABAMENTO (PADRÃO MÉDIO) E CANOPLA CROMADOS, VOLANTE EM CRUZETA (REF.:DECA LINHA IZY PLUS OU EQUIVALENTE)-Ø 1"</t>
  </si>
  <si>
    <t>10.3.1.3</t>
  </si>
  <si>
    <t>REGISTRO DE GAVETA, TIPO BASE, ROSCÁVEL, (PARA TUBO SOLDÁVEL) INCLUSIVE ACABAMENTO (PADRÃO MÉDIO) E CANOPLA CROMADOS, VOLANTE EM CRUZETA (REF.:DECA LINHA IZY PLUS OU EQUIVALENTE)-Ø 1.1/2"</t>
  </si>
  <si>
    <t>10.3.1.4</t>
  </si>
  <si>
    <t>REGISTRO DE GAVETA, TIPO BRUTO, ROSCÁVEL, (PARA TUBO SOLDÁVEL) INCLUSIVE VOLANTE PARA ACIONAMENTO-Ø 3/4"</t>
  </si>
  <si>
    <t>10.3.1.5</t>
  </si>
  <si>
    <t>REGISTRO DE GAVETA, TIPO BRUTO, ROSCÁVEL, (PARA TUBO SOLDÁVEL) INCLUSIVE VOLANTE PARA ACIONAMENTO-Ø 1"</t>
  </si>
  <si>
    <t>10.3.1.6</t>
  </si>
  <si>
    <t>REGISTRO DE GAVETA, TIPO BRUTO, ROSCÁVEL, (PARA TUBO SOLDÁVEL) INCLUSIVE VOLANTE PARA ACIONAMENTO-Ø 1.1/2"</t>
  </si>
  <si>
    <t>10.3.1.7</t>
  </si>
  <si>
    <t>REGISTRO DE ESFERA, TIPO PVC SOLDÁVEL, DN 60MM (2") INCLUSIVE VOLANTE PARA ACIONAMENTO.</t>
  </si>
  <si>
    <t>10.3.1.8</t>
  </si>
  <si>
    <t>REGISTRO DE PRESSÃO, TIPO BASE, ROSCÁVEL, (PARA TUBO SOLDÁVEL) INCLUSIVE ACABAMENTO (PADRÃO MÉDIO) E CANOPLA CROMADOS, VOLANTE EM CRUZETA (REF.:DECA LINHA IZY PLUS OU EQUIVALENTE)-Ø ½"</t>
  </si>
  <si>
    <t>10.3.1.9</t>
  </si>
  <si>
    <t>REGISTRO DE PRESSÃO, TIPO BASE, ROSCÁVEL, (PARA TUBO SOLDÁVEL) INCLUSIVE ACABAMENTO (PADRÃO MÉDIO) E CANOPLA CROMADOS, VOLANTE EM CRUZETA (REF.:DECA LINHA IZY PLUS OU EQUIVALENTE)-Ø 3/4"</t>
  </si>
  <si>
    <t>SUB-TOTAL DO ITEM 10.3.1</t>
  </si>
  <si>
    <t>10.3.2</t>
  </si>
  <si>
    <t>LOUÇAS, METAIS E ACESSÓRIOS</t>
  </si>
  <si>
    <t>10.3.2.1</t>
  </si>
  <si>
    <t>VASO SANITÁRIO CONJUNTO ACOPLADO BRANCA, AZALÉIA, CELITE/EQUIVALENTE COMPLETO</t>
  </si>
  <si>
    <t>10.3.2.2</t>
  </si>
  <si>
    <t>VASO SANITÁRIO AUTO-SIFONADO E CAIXA ACOPLADA, LINHA CONFORTO, SEM FURO FRONTAL, PARA PORTADORES DE NECESSIDADES ESPECIAIS, MODELOS DE REFERENCIA: P.515.17- DECA- LINHA VOGUE PLUS CONFORTO OU SIMILAR INCLUSO CONJUNTO DE LIGAÇÃO PARA BACIA SANITÁRIA AJUSTÁVEL E ACESSÓRIOS DE FIXAÇÃO</t>
  </si>
  <si>
    <t>10.3.2.3</t>
  </si>
  <si>
    <t>LAVATÓRIO SUSPENSO E COLUNA SUSPENSA, PARA PORTADORES DE NECESSIDADES ESPECIAIS, MODELOS REFERÊNCIA: DECA, LINHA CONFORTO COD. L51 + CS 1V OU SIMILAR NCLUSIVE ACESSÓRIOS DE FIXAÇÃO</t>
  </si>
  <si>
    <t>10.3.2.4</t>
  </si>
  <si>
    <t>SIFÃO PARA LAVATÓRIO COPO REGULÁVEL 1"X 1.1/2" SIGMA OU EQUIVALENTE</t>
  </si>
  <si>
    <t>10.3.2.5</t>
  </si>
  <si>
    <t>VÁLVULA PARA LAVATÓRIO, DE METAL, CROMADA, FABRIMAR OU EQUIVALENTE.</t>
  </si>
  <si>
    <t>10.3.2.6</t>
  </si>
  <si>
    <t>TORNEIRA PARA LAVATÓRIO CROMADA REF. 1194 , FABRIMAR OU EQUIVALENTE.</t>
  </si>
  <si>
    <t>10.3.2.7</t>
  </si>
  <si>
    <t xml:space="preserve">TORNEIRA PARA TANQUE E JARDIM EM METAL, CROMADO, 1/2" </t>
  </si>
  <si>
    <t>10.3.2.8</t>
  </si>
  <si>
    <t>TORNEIRA METÁLICA PARA PIA, BICA MÓVEL, ACABAMENTO CROMADO, COM AREJADOR, APLICAÇÃO DE MESA, INCLUSIVE ENGATE FLEXÍVEL METÁLICO.</t>
  </si>
  <si>
    <t>10.3.2.9</t>
  </si>
  <si>
    <t>VÁLVULA DE DESCARGA COM REGISTRO INTERNO, ACIONAMENTO SIMPLES, INCLUSIVE ACABAMENTO DA VÁLVULA.</t>
  </si>
  <si>
    <t>10.3.2.10</t>
  </si>
  <si>
    <t>REPARO PARA VÁLVULA DE DESCARGA E ACABAMENTO</t>
  </si>
  <si>
    <t>10.3.2.11</t>
  </si>
  <si>
    <t>TANQUE EM LOUÇA, BRANCO, SEM COLUNA, 18 LITROS, MODELOS DE REFERÊNCIA: CELITE OU SIMILAR, INCLUSO SIFÃO TIPO GARRAFA EM METAL CROMADO, VÁLVULA METÁLICA E TORNEIRA DE METAL CROMADO E ACESSÓRIOS DE FIXAÇÃO</t>
  </si>
  <si>
    <t>SUB-TOTAL DO ITEM 10.3.2</t>
  </si>
  <si>
    <t>SUB-TOTAL DO ITEM 10.3</t>
  </si>
  <si>
    <t>10.4</t>
  </si>
  <si>
    <t>INSTALAÇÃO DE EQUIPAMENTOS</t>
  </si>
  <si>
    <t>10.4.1</t>
  </si>
  <si>
    <t>INSTALAÇÃO PARA BEBEDOURO DE ÁGUA.</t>
  </si>
  <si>
    <t>10.4.2</t>
  </si>
  <si>
    <t>INSTALAÇÃO PARA PURIFICADORES DE ÁGUA</t>
  </si>
  <si>
    <t>10.4.3</t>
  </si>
  <si>
    <t>PONTO/TAMPÃO PARA DUCHA HIGIÊNICA.</t>
  </si>
  <si>
    <t>10.4.4</t>
  </si>
  <si>
    <t>ASSENTO TONDO VOGUE PLUS OU SIMILAR, REFORÇADO PARA VASO SANITÁRIO- BRANCO</t>
  </si>
  <si>
    <t>10.4.5</t>
  </si>
  <si>
    <t>ASSENTO BRANCO PARA VASO SANITÁRIO COMPATÍVEL COM OS EXISTENTES.</t>
  </si>
  <si>
    <t>SUB-TOTAL DO ITEM 10.4</t>
  </si>
  <si>
    <t>10.5</t>
  </si>
  <si>
    <t>INFRAESTRUTURA PARA ASSENTAMENTO DE TUBULAÇÕES</t>
  </si>
  <si>
    <t>10.5.1</t>
  </si>
  <si>
    <t>ENVELOPAMENTO DE CONCRETO PARA PROTEÇÃO DE TUBOS  ENTERRADO-CONCRETO TIPO A FCK=13,5 MPA</t>
  </si>
  <si>
    <t>M³</t>
  </si>
  <si>
    <t>10.5.2</t>
  </si>
  <si>
    <t>LASTRO DE AREIA.</t>
  </si>
  <si>
    <t>10.5.3</t>
  </si>
  <si>
    <t>FIXAÇÃO DE TUBOS HORIZONTAIS DE PVC, CPVC OU COBRE, DIÂMETROS MAIORES QUE 40MM E MENORES OU IGUAIS A 75MM COM ABRAÇADEIRA METÁLICA RÍGIDA TIPO D 1.1/2", FIXADA DIRETAMENTE NA LAJE.</t>
  </si>
  <si>
    <t>10.5.4</t>
  </si>
  <si>
    <t>FIXAÇÃO DE TUBOS HORIZONTAIS DE PVC, CPVC OU COBRE, DIÂMETROS MAIORES QUE 75MM COM ABRAÇADEIRA METÁLICA RÍGIDA TIPO D 1.1/2", FIXADA DIRETAMENTE NA LAJE.</t>
  </si>
  <si>
    <t>SUB-TOTAL DO ITEM 10.5</t>
  </si>
  <si>
    <t>TOTAL DO ITEM 10</t>
  </si>
  <si>
    <t>MODELO PLANILHA ORÇAMENTÁRIA DE VENDA - INSTALAÇÕES HIDROSSANITÁRIAS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</si>
</sst>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 &quot;* #,##0.00_-;&quot;-R$ &quot;* #,##0.00_-;_-&quot;R$ &quot;* \-??_-;_-@_-"/>
    <numFmt numFmtId="165" formatCode="_-* #,##0.00_-;\-* #,##0.00_-;_-* \-??_-;_-@_-"/>
    <numFmt numFmtId="166" formatCode="0.0000"/>
    <numFmt numFmtId="167" formatCode="_-&quot;R$&quot;* #,##0.00_-;&quot;-R$&quot;* #,##0.00_-;_-&quot;R$&quot;* \-??_-;_-@_-"/>
  </numFmts>
  <fonts count="2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11"/>
      <charset val="1"/>
    </font>
    <font>
      <sz val="11"/>
      <color rgb="FF000000"/>
      <name val="Arial"/>
      <family val="2"/>
      <charset val="1"/>
    </font>
    <font>
      <sz val="10"/>
      <color rgb="FF000000"/>
      <name val="Arial Narrow"/>
      <family val="2"/>
      <charset val="1"/>
    </font>
    <font>
      <sz val="12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4"/>
      <name val="Arial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0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sz val="12"/>
      <color rgb="FFFF0000"/>
      <name val="Arial Narrow"/>
      <family val="2"/>
      <charset val="1"/>
    </font>
    <font>
      <sz val="9"/>
      <name val="Arial Narrow"/>
      <family val="2"/>
      <charset val="1"/>
    </font>
    <font>
      <sz val="11"/>
      <color rgb="FF000000"/>
      <name val="Calibri"/>
      <family val="2"/>
      <charset val="1"/>
    </font>
    <font>
      <sz val="5.5"/>
      <color rgb="FF000000"/>
      <name val="Microsoft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D9D9D9"/>
        <bgColor rgb="FFE7E6E6"/>
      </patternFill>
    </fill>
    <fill>
      <patternFill patternType="solid">
        <fgColor rgb="FFE7E6E6"/>
        <bgColor rgb="FFD9D9D9"/>
      </patternFill>
    </fill>
    <fill>
      <patternFill patternType="solid">
        <fgColor rgb="FFC5E0B4"/>
        <bgColor rgb="FFD9D9D9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  <fill>
      <patternFill patternType="solid">
        <fgColor rgb="FFC4DFB3"/>
      </patternFill>
    </fill>
    <fill>
      <patternFill patternType="solid">
        <fgColor rgb="FFD8D8D8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2">
    <xf numFmtId="0" fontId="0" fillId="0" borderId="0"/>
    <xf numFmtId="165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0" fontId="19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3" fillId="0" borderId="0" applyBorder="0" applyProtection="0"/>
    <xf numFmtId="0" fontId="19" fillId="0" borderId="0"/>
    <xf numFmtId="0" fontId="19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165" fontId="19" fillId="0" borderId="0" applyBorder="0" applyProtection="0"/>
    <xf numFmtId="165" fontId="19" fillId="0" borderId="0" applyBorder="0" applyProtection="0"/>
    <xf numFmtId="165" fontId="19" fillId="0" borderId="0" applyBorder="0" applyProtection="0"/>
    <xf numFmtId="165" fontId="19" fillId="0" borderId="0" applyBorder="0" applyProtection="0"/>
    <xf numFmtId="0" fontId="2" fillId="0" borderId="0"/>
  </cellStyleXfs>
  <cellXfs count="100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2" applyNumberFormat="1" applyFont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5" fillId="0" borderId="0" xfId="0" applyFont="1" applyAlignment="1">
      <alignment vertical="center"/>
    </xf>
    <xf numFmtId="4" fontId="11" fillId="0" borderId="0" xfId="1" applyNumberFormat="1" applyFont="1" applyBorder="1" applyAlignment="1" applyProtection="1">
      <alignment horizontal="center" vertical="center"/>
    </xf>
    <xf numFmtId="0" fontId="6" fillId="0" borderId="0" xfId="0" applyFont="1" applyAlignment="1"/>
    <xf numFmtId="0" fontId="10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166" fontId="11" fillId="0" borderId="5" xfId="0" applyNumberFormat="1" applyFont="1" applyBorder="1" applyAlignment="1" applyProtection="1">
      <alignment vertical="center" wrapText="1"/>
    </xf>
    <xf numFmtId="0" fontId="7" fillId="2" borderId="6" xfId="0" applyFont="1" applyFill="1" applyBorder="1" applyAlignment="1">
      <alignment vertical="top" wrapText="1"/>
    </xf>
    <xf numFmtId="0" fontId="12" fillId="0" borderId="7" xfId="21" applyFont="1" applyBorder="1" applyAlignment="1">
      <alignment horizontal="center" vertical="center"/>
    </xf>
    <xf numFmtId="0" fontId="13" fillId="2" borderId="7" xfId="12" applyFont="1" applyFill="1" applyBorder="1" applyAlignment="1">
      <alignment vertical="center" wrapText="1"/>
    </xf>
    <xf numFmtId="0" fontId="12" fillId="0" borderId="7" xfId="2" applyNumberFormat="1" applyFont="1" applyBorder="1" applyAlignment="1" applyProtection="1">
      <alignment horizontal="center" vertical="center"/>
    </xf>
    <xf numFmtId="0" fontId="6" fillId="0" borderId="8" xfId="0" applyFont="1" applyBorder="1" applyAlignment="1">
      <alignment vertical="center"/>
    </xf>
    <xf numFmtId="0" fontId="14" fillId="3" borderId="0" xfId="0" applyFont="1" applyFill="1" applyAlignment="1"/>
    <xf numFmtId="0" fontId="14" fillId="3" borderId="0" xfId="0" applyFont="1" applyFill="1" applyAlignment="1">
      <alignment wrapText="1"/>
    </xf>
    <xf numFmtId="0" fontId="5" fillId="0" borderId="0" xfId="4" applyFont="1"/>
    <xf numFmtId="0" fontId="7" fillId="2" borderId="3" xfId="0" applyFont="1" applyFill="1" applyBorder="1" applyAlignment="1">
      <alignment horizontal="left" vertical="center" wrapText="1"/>
    </xf>
    <xf numFmtId="0" fontId="12" fillId="0" borderId="9" xfId="21" applyFont="1" applyBorder="1" applyAlignment="1">
      <alignment horizontal="center" vertical="center"/>
    </xf>
    <xf numFmtId="0" fontId="13" fillId="2" borderId="9" xfId="12" applyFont="1" applyFill="1" applyBorder="1" applyAlignment="1">
      <alignment vertical="center" wrapText="1"/>
    </xf>
    <xf numFmtId="0" fontId="12" fillId="0" borderId="9" xfId="2" applyNumberFormat="1" applyFont="1" applyBorder="1" applyAlignment="1" applyProtection="1">
      <alignment horizontal="center" vertical="center"/>
    </xf>
    <xf numFmtId="0" fontId="6" fillId="0" borderId="5" xfId="0" applyFont="1" applyBorder="1" applyAlignment="1">
      <alignment vertical="center"/>
    </xf>
    <xf numFmtId="0" fontId="15" fillId="4" borderId="1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167" fontId="11" fillId="2" borderId="4" xfId="2" applyNumberFormat="1" applyFont="1" applyFill="1" applyBorder="1" applyAlignment="1" applyProtection="1">
      <alignment horizontal="right" vertical="center"/>
      <protection locked="0"/>
    </xf>
    <xf numFmtId="167" fontId="11" fillId="2" borderId="4" xfId="2" applyNumberFormat="1" applyFont="1" applyFill="1" applyBorder="1" applyAlignment="1" applyProtection="1">
      <alignment horizontal="right" vertical="center"/>
    </xf>
    <xf numFmtId="167" fontId="11" fillId="2" borderId="4" xfId="1" applyNumberFormat="1" applyFont="1" applyFill="1" applyBorder="1" applyAlignment="1" applyProtection="1">
      <alignment horizontal="right" vertical="center"/>
    </xf>
    <xf numFmtId="4" fontId="11" fillId="0" borderId="10" xfId="1" applyNumberFormat="1" applyFont="1" applyBorder="1" applyAlignment="1" applyProtection="1">
      <alignment horizontal="center" vertical="center"/>
    </xf>
    <xf numFmtId="0" fontId="11" fillId="0" borderId="0" xfId="0" applyFont="1" applyAlignment="1"/>
    <xf numFmtId="0" fontId="5" fillId="0" borderId="0" xfId="4" applyFont="1"/>
    <xf numFmtId="0" fontId="7" fillId="0" borderId="4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67" fontId="11" fillId="0" borderId="11" xfId="1" applyNumberFormat="1" applyFont="1" applyBorder="1" applyAlignment="1" applyProtection="1">
      <alignment horizontal="right" vertical="center"/>
    </xf>
    <xf numFmtId="0" fontId="11" fillId="0" borderId="0" xfId="0" applyFont="1" applyAlignment="1"/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167" fontId="11" fillId="2" borderId="4" xfId="2" applyNumberFormat="1" applyFont="1" applyFill="1" applyBorder="1" applyAlignment="1" applyProtection="1">
      <alignment horizontal="right" vertical="center" wrapText="1"/>
    </xf>
    <xf numFmtId="0" fontId="11" fillId="2" borderId="6" xfId="0" applyFont="1" applyFill="1" applyBorder="1" applyAlignment="1">
      <alignment horizontal="center" vertical="center" wrapText="1"/>
    </xf>
    <xf numFmtId="167" fontId="11" fillId="2" borderId="11" xfId="1" applyNumberFormat="1" applyFont="1" applyFill="1" applyBorder="1" applyAlignment="1" applyProtection="1">
      <alignment horizontal="right" vertical="center"/>
    </xf>
    <xf numFmtId="0" fontId="11" fillId="2" borderId="9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0" fillId="5" borderId="2" xfId="5" applyFont="1" applyFill="1" applyBorder="1" applyAlignment="1" applyProtection="1">
      <alignment horizontal="center" vertical="center" wrapText="1"/>
      <protection locked="0"/>
    </xf>
    <xf numFmtId="0" fontId="10" fillId="5" borderId="2" xfId="5" applyFont="1" applyFill="1" applyBorder="1" applyAlignment="1" applyProtection="1">
      <alignment horizontal="right" vertical="center" wrapText="1"/>
      <protection locked="0"/>
    </xf>
    <xf numFmtId="2" fontId="10" fillId="5" borderId="2" xfId="5" applyNumberFormat="1" applyFont="1" applyFill="1" applyBorder="1" applyAlignment="1" applyProtection="1">
      <alignment horizontal="center" vertical="center" wrapText="1"/>
      <protection locked="0"/>
    </xf>
    <xf numFmtId="167" fontId="11" fillId="5" borderId="2" xfId="2" applyNumberFormat="1" applyFont="1" applyFill="1" applyBorder="1" applyAlignment="1" applyProtection="1">
      <alignment horizontal="right" vertical="center"/>
      <protection locked="0"/>
    </xf>
    <xf numFmtId="167" fontId="16" fillId="5" borderId="2" xfId="2" applyNumberFormat="1" applyFont="1" applyFill="1" applyBorder="1" applyAlignment="1" applyProtection="1">
      <alignment horizontal="righ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 wrapText="1"/>
    </xf>
    <xf numFmtId="4" fontId="11" fillId="0" borderId="11" xfId="1" applyNumberFormat="1" applyFont="1" applyBorder="1" applyAlignment="1" applyProtection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vertical="center"/>
    </xf>
    <xf numFmtId="0" fontId="11" fillId="2" borderId="7" xfId="0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6" xfId="5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>
      <alignment horizontal="center" vertical="center" wrapText="1"/>
    </xf>
    <xf numFmtId="0" fontId="10" fillId="2" borderId="3" xfId="13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0" fillId="3" borderId="2" xfId="5" applyFont="1" applyFill="1" applyBorder="1" applyAlignment="1" applyProtection="1">
      <alignment horizontal="center" vertical="center" wrapText="1"/>
      <protection locked="0"/>
    </xf>
    <xf numFmtId="0" fontId="10" fillId="3" borderId="2" xfId="5" applyFont="1" applyFill="1" applyBorder="1" applyAlignment="1" applyProtection="1">
      <alignment horizontal="right" vertical="center" wrapText="1"/>
      <protection locked="0"/>
    </xf>
    <xf numFmtId="2" fontId="10" fillId="3" borderId="2" xfId="5" applyNumberFormat="1" applyFont="1" applyFill="1" applyBorder="1" applyAlignment="1" applyProtection="1">
      <alignment horizontal="center" vertical="center" wrapText="1"/>
      <protection locked="0"/>
    </xf>
    <xf numFmtId="167" fontId="11" fillId="3" borderId="2" xfId="2" applyNumberFormat="1" applyFont="1" applyFill="1" applyBorder="1" applyAlignment="1" applyProtection="1">
      <alignment horizontal="right" vertical="center"/>
      <protection locked="0"/>
    </xf>
    <xf numFmtId="167" fontId="16" fillId="3" borderId="2" xfId="2" applyNumberFormat="1" applyFont="1" applyFill="1" applyBorder="1" applyAlignment="1" applyProtection="1">
      <alignment horizontal="right" vertical="center"/>
    </xf>
    <xf numFmtId="0" fontId="18" fillId="2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vertical="center"/>
    </xf>
    <xf numFmtId="167" fontId="11" fillId="0" borderId="4" xfId="2" applyNumberFormat="1" applyFont="1" applyBorder="1" applyAlignment="1" applyProtection="1">
      <alignment horizontal="right" vertical="center"/>
      <protection locked="0"/>
    </xf>
    <xf numFmtId="167" fontId="11" fillId="0" borderId="4" xfId="1" applyNumberFormat="1" applyFont="1" applyBorder="1" applyAlignment="1" applyProtection="1">
      <alignment horizontal="right" vertical="center"/>
    </xf>
    <xf numFmtId="0" fontId="11" fillId="0" borderId="0" xfId="0" applyFont="1"/>
    <xf numFmtId="0" fontId="5" fillId="0" borderId="0" xfId="0" applyFont="1"/>
    <xf numFmtId="0" fontId="7" fillId="0" borderId="4" xfId="0" applyFont="1" applyBorder="1" applyAlignment="1">
      <alignment vertical="center" wrapText="1"/>
    </xf>
    <xf numFmtId="0" fontId="11" fillId="2" borderId="0" xfId="0" applyFont="1" applyFill="1" applyAlignment="1"/>
    <xf numFmtId="0" fontId="16" fillId="2" borderId="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left" vertical="center"/>
    </xf>
    <xf numFmtId="0" fontId="16" fillId="6" borderId="4" xfId="5" applyFont="1" applyFill="1" applyBorder="1" applyAlignment="1" applyProtection="1">
      <alignment horizontal="center" vertical="center" wrapText="1"/>
      <protection locked="0"/>
    </xf>
    <xf numFmtId="0" fontId="16" fillId="6" borderId="4" xfId="0" applyFont="1" applyFill="1" applyBorder="1" applyAlignment="1">
      <alignment horizontal="center" vertical="center"/>
    </xf>
    <xf numFmtId="0" fontId="16" fillId="6" borderId="4" xfId="5" applyFont="1" applyFill="1" applyBorder="1" applyAlignment="1" applyProtection="1">
      <alignment horizontal="right" vertical="center" wrapText="1"/>
      <protection locked="0"/>
    </xf>
    <xf numFmtId="167" fontId="16" fillId="6" borderId="4" xfId="2" applyNumberFormat="1" applyFont="1" applyFill="1" applyBorder="1" applyAlignment="1" applyProtection="1">
      <alignment horizontal="right" vertical="center" wrapText="1"/>
      <protection locked="0"/>
    </xf>
    <xf numFmtId="167" fontId="16" fillId="7" borderId="4" xfId="2" applyNumberFormat="1" applyFont="1" applyFill="1" applyBorder="1" applyAlignment="1" applyProtection="1">
      <alignment horizontal="right" vertical="center" indent="1"/>
    </xf>
    <xf numFmtId="0" fontId="10" fillId="2" borderId="4" xfId="0" applyFont="1" applyFill="1" applyBorder="1" applyAlignment="1">
      <alignment horizontal="left" vertical="center"/>
    </xf>
    <xf numFmtId="2" fontId="20" fillId="0" borderId="12" xfId="0" applyNumberFormat="1" applyFont="1" applyFill="1" applyBorder="1" applyAlignment="1">
      <alignment horizontal="right" vertical="top" shrinkToFit="1"/>
    </xf>
    <xf numFmtId="2" fontId="20" fillId="0" borderId="12" xfId="0" applyNumberFormat="1" applyFont="1" applyFill="1" applyBorder="1" applyAlignment="1">
      <alignment horizontal="right" vertical="center" shrinkToFit="1"/>
    </xf>
    <xf numFmtId="4" fontId="20" fillId="0" borderId="12" xfId="0" applyNumberFormat="1" applyFont="1" applyFill="1" applyBorder="1" applyAlignment="1">
      <alignment horizontal="right" vertical="center" shrinkToFit="1"/>
    </xf>
    <xf numFmtId="0" fontId="0" fillId="8" borderId="12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0" fillId="9" borderId="12" xfId="0" applyFill="1" applyBorder="1" applyAlignment="1">
      <alignment horizontal="left" wrapText="1"/>
    </xf>
    <xf numFmtId="0" fontId="8" fillId="2" borderId="1" xfId="12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</cellXfs>
  <cellStyles count="22">
    <cellStyle name="Ênfase1 2" xfId="21" xr:uid="{00000000-0005-0000-0000-000000000000}"/>
    <cellStyle name="Moeda" xfId="2" builtinId="4"/>
    <cellStyle name="Moeda 2" xfId="3" xr:uid="{00000000-0005-0000-0000-000002000000}"/>
    <cellStyle name="Normal" xfId="0" builtinId="0"/>
    <cellStyle name="Normal 13" xfId="4" xr:uid="{00000000-0005-0000-0000-000004000000}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4 2 2" xfId="10" xr:uid="{00000000-0005-0000-0000-00000A000000}"/>
    <cellStyle name="Normal 4 2 2 2" xfId="11" xr:uid="{00000000-0005-0000-0000-00000B000000}"/>
    <cellStyle name="Texto Explicativo 2 17" xfId="12" xr:uid="{00000000-0005-0000-0000-00000D000000}"/>
    <cellStyle name="Título 1 1 2" xfId="14" xr:uid="{00000000-0005-0000-0000-00000E000000}"/>
    <cellStyle name="Título 3 2 12" xfId="15" xr:uid="{00000000-0005-0000-0000-00000F000000}"/>
    <cellStyle name="Total 2 16" xfId="13" xr:uid="{00000000-0005-0000-0000-000010000000}"/>
    <cellStyle name="Vírgula" xfId="1" builtinId="3"/>
    <cellStyle name="Vírgula 2" xfId="16" xr:uid="{00000000-0005-0000-0000-000011000000}"/>
    <cellStyle name="Vírgula 2 2 2" xfId="17" xr:uid="{00000000-0005-0000-0000-000012000000}"/>
    <cellStyle name="Vírgula 2 2 2 2" xfId="18" xr:uid="{00000000-0005-0000-0000-000013000000}"/>
    <cellStyle name="Vírgula 2 2 2 3" xfId="19" xr:uid="{00000000-0005-0000-0000-000014000000}"/>
    <cellStyle name="Vírgula 3" xfId="20" xr:uid="{00000000-0005-0000-0000-000015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BC2E6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535680</xdr:colOff>
      <xdr:row>1</xdr:row>
      <xdr:rowOff>149400</xdr:rowOff>
    </xdr:from>
    <xdr:to>
      <xdr:col>3</xdr:col>
      <xdr:colOff>373320</xdr:colOff>
      <xdr:row>1</xdr:row>
      <xdr:rowOff>626040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706320" y="339840"/>
          <a:ext cx="1771920" cy="476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MK100"/>
  <sheetViews>
    <sheetView showGridLines="0" tabSelected="1" view="pageBreakPreview" zoomScale="60" zoomScaleNormal="60" zoomScalePageLayoutView="80" workbookViewId="0">
      <pane ySplit="6" topLeftCell="A7" activePane="bottomLeft" state="frozen"/>
      <selection pane="bottomLeft" activeCell="H77" sqref="H77:I77"/>
    </sheetView>
  </sheetViews>
  <sheetFormatPr defaultColWidth="8.7265625" defaultRowHeight="15.5"/>
  <cols>
    <col min="1" max="1" width="2.453125" style="1" customWidth="1"/>
    <col min="2" max="2" width="14.7265625" style="2" customWidth="1"/>
    <col min="3" max="4" width="12.7265625" style="3" customWidth="1"/>
    <col min="5" max="5" width="112.1796875" style="4" customWidth="1"/>
    <col min="6" max="6" width="9.26953125" style="2" customWidth="1"/>
    <col min="7" max="8" width="10.26953125" style="2" customWidth="1"/>
    <col min="9" max="9" width="15.81640625" style="5" customWidth="1"/>
    <col min="10" max="10" width="21.453125" style="2" customWidth="1"/>
    <col min="11" max="11" width="2" style="6" customWidth="1"/>
    <col min="12" max="13" width="9.1796875" customWidth="1"/>
    <col min="14" max="14" width="13.453125" customWidth="1"/>
    <col min="15" max="15" width="14.26953125" customWidth="1"/>
    <col min="16" max="16" width="22.54296875" customWidth="1"/>
    <col min="1019" max="1025" width="11.54296875" customWidth="1"/>
  </cols>
  <sheetData>
    <row r="2" spans="1:1025" s="7" customFormat="1" ht="57" customHeight="1">
      <c r="A2" s="1"/>
      <c r="B2" s="98" t="s">
        <v>149</v>
      </c>
      <c r="C2" s="98"/>
      <c r="D2" s="98"/>
      <c r="E2" s="98"/>
      <c r="F2" s="98"/>
      <c r="G2" s="98"/>
      <c r="H2" s="98"/>
      <c r="I2" s="98"/>
      <c r="J2" s="98"/>
      <c r="K2" s="6"/>
      <c r="AME2"/>
      <c r="AMF2"/>
      <c r="AMG2"/>
      <c r="AMH2"/>
      <c r="AMI2"/>
      <c r="AMJ2"/>
      <c r="AMK2"/>
    </row>
    <row r="3" spans="1:1025" s="10" customFormat="1" ht="48.75" customHeight="1">
      <c r="A3" s="8"/>
      <c r="B3" s="99" t="s">
        <v>0</v>
      </c>
      <c r="C3" s="99"/>
      <c r="D3" s="99"/>
      <c r="E3" s="99"/>
      <c r="F3" s="99"/>
      <c r="G3" s="99"/>
      <c r="H3" s="99"/>
      <c r="I3" s="99"/>
      <c r="J3" s="99"/>
      <c r="K3" s="9"/>
      <c r="AME3"/>
      <c r="AMF3"/>
      <c r="AMG3"/>
      <c r="AMH3"/>
      <c r="AMI3"/>
      <c r="AMJ3"/>
      <c r="AMK3"/>
    </row>
    <row r="4" spans="1:1025" s="10" customFormat="1" ht="23.5" customHeight="1">
      <c r="A4" s="1"/>
      <c r="B4" s="11" t="s">
        <v>1</v>
      </c>
      <c r="C4" s="12"/>
      <c r="D4" s="13"/>
      <c r="E4" s="14"/>
      <c r="F4" s="15"/>
      <c r="G4" s="16"/>
      <c r="H4" s="16"/>
      <c r="I4" s="17"/>
      <c r="J4" s="18"/>
      <c r="K4" s="9"/>
      <c r="N4" s="19"/>
      <c r="O4" s="19"/>
      <c r="P4" s="20"/>
      <c r="AME4"/>
      <c r="AMF4"/>
      <c r="AMG4"/>
      <c r="AMH4"/>
      <c r="AMI4"/>
      <c r="AMJ4"/>
      <c r="AMK4"/>
    </row>
    <row r="5" spans="1:1025" s="10" customFormat="1" ht="33" customHeight="1">
      <c r="A5" s="21"/>
      <c r="B5" s="91" t="s">
        <v>2</v>
      </c>
      <c r="C5" s="12"/>
      <c r="D5" s="12"/>
      <c r="E5" s="22" t="s">
        <v>3</v>
      </c>
      <c r="F5" s="23"/>
      <c r="G5" s="24"/>
      <c r="H5" s="24"/>
      <c r="I5" s="25"/>
      <c r="J5" s="26"/>
      <c r="K5" s="9"/>
      <c r="AME5"/>
      <c r="AMF5"/>
      <c r="AMG5"/>
      <c r="AMH5"/>
      <c r="AMI5"/>
      <c r="AMJ5"/>
      <c r="AMK5"/>
    </row>
    <row r="6" spans="1:1025" s="10" customFormat="1" ht="31">
      <c r="A6" s="21"/>
      <c r="B6" s="27" t="s">
        <v>4</v>
      </c>
      <c r="C6" s="28" t="s">
        <v>5</v>
      </c>
      <c r="D6" s="28" t="s">
        <v>6</v>
      </c>
      <c r="E6" s="28" t="s">
        <v>7</v>
      </c>
      <c r="F6" s="28" t="s">
        <v>8</v>
      </c>
      <c r="G6" s="28" t="s">
        <v>9</v>
      </c>
      <c r="H6" s="28"/>
      <c r="I6" s="28" t="s">
        <v>10</v>
      </c>
      <c r="J6" s="28" t="s">
        <v>11</v>
      </c>
      <c r="K6" s="9"/>
      <c r="AME6"/>
      <c r="AMF6"/>
      <c r="AMG6"/>
      <c r="AMH6"/>
      <c r="AMI6"/>
      <c r="AMJ6"/>
      <c r="AMK6"/>
    </row>
    <row r="7" spans="1:1025" s="36" customFormat="1">
      <c r="A7" s="21"/>
      <c r="B7" s="29" t="s">
        <v>12</v>
      </c>
      <c r="C7" s="30"/>
      <c r="D7" s="30"/>
      <c r="E7" s="31" t="s">
        <v>13</v>
      </c>
      <c r="F7" s="30"/>
      <c r="G7" s="32"/>
      <c r="H7" s="32"/>
      <c r="I7" s="33"/>
      <c r="J7" s="34"/>
      <c r="K7" s="35"/>
      <c r="AME7"/>
      <c r="AMF7"/>
      <c r="AMG7"/>
      <c r="AMH7"/>
      <c r="AMI7"/>
      <c r="AMJ7"/>
      <c r="AMK7"/>
    </row>
    <row r="8" spans="1:1025" s="43" customFormat="1">
      <c r="A8" s="37"/>
      <c r="B8" s="38" t="s">
        <v>14</v>
      </c>
      <c r="C8" s="12"/>
      <c r="D8" s="39"/>
      <c r="E8" s="40" t="s">
        <v>15</v>
      </c>
      <c r="F8" s="41"/>
      <c r="G8" s="32"/>
      <c r="H8" s="32"/>
      <c r="I8" s="33"/>
      <c r="J8" s="34"/>
      <c r="K8" s="42"/>
      <c r="AME8"/>
      <c r="AMF8"/>
      <c r="AMG8"/>
      <c r="AMH8"/>
      <c r="AMI8"/>
      <c r="AMJ8"/>
      <c r="AMK8"/>
    </row>
    <row r="9" spans="1:1025" s="43" customFormat="1">
      <c r="A9" s="37"/>
      <c r="B9" s="38" t="s">
        <v>16</v>
      </c>
      <c r="C9" s="44"/>
      <c r="D9" s="45"/>
      <c r="E9" s="40" t="s">
        <v>17</v>
      </c>
      <c r="F9" s="41" t="s">
        <v>18</v>
      </c>
      <c r="G9" s="46">
        <v>144</v>
      </c>
      <c r="H9" s="92">
        <v>21.68</v>
      </c>
      <c r="I9" s="47">
        <f>H9*0.992</f>
        <v>21.50656</v>
      </c>
      <c r="J9" s="47">
        <f t="shared" ref="J9:J15" si="0">ROUND(G9*I9,2)</f>
        <v>3096.94</v>
      </c>
      <c r="K9" s="35"/>
      <c r="AME9"/>
      <c r="AMF9"/>
      <c r="AMG9"/>
      <c r="AMH9"/>
      <c r="AMI9"/>
      <c r="AMJ9"/>
      <c r="AMK9"/>
    </row>
    <row r="10" spans="1:1025" s="43" customFormat="1">
      <c r="A10" s="37"/>
      <c r="B10" s="38" t="s">
        <v>19</v>
      </c>
      <c r="C10" s="44"/>
      <c r="D10" s="45"/>
      <c r="E10" s="40" t="s">
        <v>20</v>
      </c>
      <c r="F10" s="41" t="s">
        <v>18</v>
      </c>
      <c r="G10" s="46">
        <v>144</v>
      </c>
      <c r="H10" s="92">
        <v>24.6</v>
      </c>
      <c r="I10" s="47">
        <f t="shared" ref="I10:I73" si="1">H10*0.992</f>
        <v>24.403200000000002</v>
      </c>
      <c r="J10" s="47">
        <f t="shared" si="0"/>
        <v>3514.06</v>
      </c>
      <c r="K10" s="35"/>
      <c r="AME10"/>
      <c r="AMF10"/>
      <c r="AMG10"/>
      <c r="AMH10"/>
      <c r="AMI10"/>
      <c r="AMJ10"/>
      <c r="AMK10"/>
    </row>
    <row r="11" spans="1:1025" s="43" customFormat="1">
      <c r="A11" s="37"/>
      <c r="B11" s="38" t="s">
        <v>21</v>
      </c>
      <c r="C11" s="44"/>
      <c r="D11" s="48"/>
      <c r="E11" s="40" t="s">
        <v>22</v>
      </c>
      <c r="F11" s="41" t="s">
        <v>18</v>
      </c>
      <c r="G11" s="46">
        <v>144</v>
      </c>
      <c r="H11" s="92">
        <v>33.64</v>
      </c>
      <c r="I11" s="47">
        <f t="shared" si="1"/>
        <v>33.37088</v>
      </c>
      <c r="J11" s="47">
        <f t="shared" si="0"/>
        <v>4805.41</v>
      </c>
      <c r="K11" s="42"/>
      <c r="AME11"/>
      <c r="AMF11"/>
      <c r="AMG11"/>
      <c r="AMH11"/>
      <c r="AMI11"/>
      <c r="AMJ11"/>
      <c r="AMK11"/>
    </row>
    <row r="12" spans="1:1025" s="43" customFormat="1">
      <c r="A12" s="37"/>
      <c r="B12" s="38" t="s">
        <v>23</v>
      </c>
      <c r="C12" s="44"/>
      <c r="D12" s="48"/>
      <c r="E12" s="40" t="s">
        <v>24</v>
      </c>
      <c r="F12" s="41" t="s">
        <v>18</v>
      </c>
      <c r="G12" s="46">
        <v>54</v>
      </c>
      <c r="H12" s="92">
        <v>43.09</v>
      </c>
      <c r="I12" s="47">
        <f t="shared" si="1"/>
        <v>42.745280000000001</v>
      </c>
      <c r="J12" s="47">
        <f t="shared" si="0"/>
        <v>2308.25</v>
      </c>
      <c r="K12" s="49"/>
      <c r="AME12"/>
      <c r="AMF12"/>
      <c r="AMG12"/>
      <c r="AMH12"/>
      <c r="AMI12"/>
      <c r="AMJ12"/>
      <c r="AMK12"/>
    </row>
    <row r="13" spans="1:1025" s="43" customFormat="1">
      <c r="A13" s="37"/>
      <c r="B13" s="38" t="s">
        <v>25</v>
      </c>
      <c r="C13" s="44"/>
      <c r="D13" s="48"/>
      <c r="E13" s="40" t="s">
        <v>26</v>
      </c>
      <c r="F13" s="41" t="s">
        <v>18</v>
      </c>
      <c r="G13" s="46">
        <v>54</v>
      </c>
      <c r="H13" s="92">
        <v>44.31</v>
      </c>
      <c r="I13" s="47">
        <f t="shared" si="1"/>
        <v>43.95552</v>
      </c>
      <c r="J13" s="47">
        <f t="shared" si="0"/>
        <v>2373.6</v>
      </c>
      <c r="K13" s="35"/>
      <c r="AME13"/>
      <c r="AMF13"/>
      <c r="AMG13"/>
      <c r="AMH13"/>
      <c r="AMI13"/>
      <c r="AMJ13"/>
      <c r="AMK13"/>
    </row>
    <row r="14" spans="1:1025" s="43" customFormat="1">
      <c r="A14" s="37"/>
      <c r="B14" s="38" t="s">
        <v>27</v>
      </c>
      <c r="C14" s="44"/>
      <c r="D14" s="45"/>
      <c r="E14" s="40" t="s">
        <v>28</v>
      </c>
      <c r="F14" s="41" t="s">
        <v>18</v>
      </c>
      <c r="G14" s="46">
        <v>15</v>
      </c>
      <c r="H14" s="92">
        <v>52.97</v>
      </c>
      <c r="I14" s="47">
        <f t="shared" si="1"/>
        <v>52.546239999999997</v>
      </c>
      <c r="J14" s="47">
        <f t="shared" si="0"/>
        <v>788.19</v>
      </c>
      <c r="K14" s="35"/>
      <c r="AME14"/>
      <c r="AMF14"/>
      <c r="AMG14"/>
      <c r="AMH14"/>
      <c r="AMI14"/>
      <c r="AMJ14"/>
      <c r="AMK14"/>
    </row>
    <row r="15" spans="1:1025" s="43" customFormat="1">
      <c r="A15" s="37"/>
      <c r="B15" s="38" t="s">
        <v>29</v>
      </c>
      <c r="C15" s="44"/>
      <c r="D15" s="50"/>
      <c r="E15" s="40" t="s">
        <v>30</v>
      </c>
      <c r="F15" s="41" t="s">
        <v>31</v>
      </c>
      <c r="G15" s="46">
        <v>15</v>
      </c>
      <c r="H15" s="92">
        <v>78.34</v>
      </c>
      <c r="I15" s="47">
        <f t="shared" si="1"/>
        <v>77.713279999999997</v>
      </c>
      <c r="J15" s="47">
        <f t="shared" si="0"/>
        <v>1165.7</v>
      </c>
      <c r="K15" s="35"/>
      <c r="AME15"/>
      <c r="AMF15"/>
      <c r="AMG15"/>
      <c r="AMH15"/>
      <c r="AMI15"/>
      <c r="AMJ15"/>
      <c r="AMK15"/>
    </row>
    <row r="16" spans="1:1025" s="36" customFormat="1">
      <c r="A16" s="21"/>
      <c r="B16" s="51"/>
      <c r="C16" s="52"/>
      <c r="D16" s="53"/>
      <c r="E16" s="54" t="s">
        <v>32</v>
      </c>
      <c r="F16" s="55"/>
      <c r="G16" s="56"/>
      <c r="H16" s="56"/>
      <c r="I16" s="47">
        <f t="shared" si="1"/>
        <v>0</v>
      </c>
      <c r="J16" s="57">
        <f>SUBTOTAL(9,J9:J15)</f>
        <v>18052.150000000001</v>
      </c>
      <c r="K16" s="35"/>
      <c r="AME16"/>
      <c r="AMF16"/>
      <c r="AMG16"/>
      <c r="AMH16"/>
      <c r="AMI16"/>
      <c r="AMJ16"/>
      <c r="AMK16"/>
    </row>
    <row r="17" spans="1:1025" s="43" customFormat="1">
      <c r="A17" s="37"/>
      <c r="B17" s="58" t="s">
        <v>33</v>
      </c>
      <c r="C17" s="44"/>
      <c r="D17" s="39"/>
      <c r="E17" s="59" t="s">
        <v>34</v>
      </c>
      <c r="F17" s="41"/>
      <c r="G17" s="32"/>
      <c r="H17" s="32"/>
      <c r="I17" s="47">
        <f t="shared" si="1"/>
        <v>0</v>
      </c>
      <c r="J17" s="34"/>
      <c r="K17" s="60"/>
      <c r="AME17"/>
      <c r="AMF17"/>
      <c r="AMG17"/>
      <c r="AMH17"/>
      <c r="AMI17"/>
      <c r="AMJ17"/>
      <c r="AMK17"/>
    </row>
    <row r="18" spans="1:1025" s="43" customFormat="1">
      <c r="A18" s="37"/>
      <c r="B18" s="38" t="s">
        <v>35</v>
      </c>
      <c r="C18" s="44"/>
      <c r="D18" s="61"/>
      <c r="E18" s="40" t="s">
        <v>36</v>
      </c>
      <c r="F18" s="41"/>
      <c r="G18" s="32"/>
      <c r="H18" s="32"/>
      <c r="I18" s="47">
        <f t="shared" si="1"/>
        <v>0</v>
      </c>
      <c r="J18" s="34"/>
      <c r="K18" s="60"/>
      <c r="AME18"/>
      <c r="AMF18"/>
      <c r="AMG18"/>
      <c r="AMH18"/>
      <c r="AMI18"/>
      <c r="AMJ18"/>
      <c r="AMK18"/>
    </row>
    <row r="19" spans="1:1025" s="43" customFormat="1">
      <c r="A19" s="37"/>
      <c r="B19" s="38" t="s">
        <v>37</v>
      </c>
      <c r="C19" s="44"/>
      <c r="D19" s="45"/>
      <c r="E19" s="40" t="s">
        <v>38</v>
      </c>
      <c r="F19" s="41" t="s">
        <v>18</v>
      </c>
      <c r="G19" s="46">
        <v>72</v>
      </c>
      <c r="H19" s="92">
        <v>52.1</v>
      </c>
      <c r="I19" s="47">
        <f t="shared" si="1"/>
        <v>51.683199999999999</v>
      </c>
      <c r="J19" s="47">
        <f>ROUND(G19*I19,2)</f>
        <v>3721.19</v>
      </c>
      <c r="K19" s="60"/>
      <c r="AME19"/>
      <c r="AMF19"/>
      <c r="AMG19"/>
      <c r="AMH19"/>
      <c r="AMI19"/>
      <c r="AMJ19"/>
      <c r="AMK19"/>
    </row>
    <row r="20" spans="1:1025" s="43" customFormat="1">
      <c r="A20" s="37"/>
      <c r="B20" s="38" t="s">
        <v>39</v>
      </c>
      <c r="C20" s="44"/>
      <c r="D20" s="45"/>
      <c r="E20" s="40" t="s">
        <v>40</v>
      </c>
      <c r="F20" s="41" t="s">
        <v>18</v>
      </c>
      <c r="G20" s="46">
        <v>72</v>
      </c>
      <c r="H20" s="92">
        <v>44.71</v>
      </c>
      <c r="I20" s="47">
        <f t="shared" si="1"/>
        <v>44.352319999999999</v>
      </c>
      <c r="J20" s="47">
        <f>ROUND(G20*I20,2)</f>
        <v>3193.37</v>
      </c>
      <c r="K20" s="35"/>
      <c r="AME20"/>
      <c r="AMF20"/>
      <c r="AMG20"/>
      <c r="AMH20"/>
      <c r="AMI20"/>
      <c r="AMJ20"/>
      <c r="AMK20"/>
    </row>
    <row r="21" spans="1:1025" s="43" customFormat="1">
      <c r="A21" s="37"/>
      <c r="B21" s="38" t="s">
        <v>41</v>
      </c>
      <c r="C21" s="44"/>
      <c r="D21" s="45"/>
      <c r="E21" s="40" t="s">
        <v>42</v>
      </c>
      <c r="F21" s="41" t="s">
        <v>18</v>
      </c>
      <c r="G21" s="46">
        <v>72</v>
      </c>
      <c r="H21" s="92">
        <v>35.26</v>
      </c>
      <c r="I21" s="47">
        <f t="shared" si="1"/>
        <v>34.977919999999997</v>
      </c>
      <c r="J21" s="47">
        <f>ROUND(G21*I21,2)</f>
        <v>2518.41</v>
      </c>
      <c r="K21" s="60"/>
      <c r="AME21"/>
      <c r="AMF21"/>
      <c r="AMG21"/>
      <c r="AMH21"/>
      <c r="AMI21"/>
      <c r="AMJ21"/>
      <c r="AMK21"/>
    </row>
    <row r="22" spans="1:1025" s="43" customFormat="1">
      <c r="A22" s="37"/>
      <c r="B22" s="38" t="s">
        <v>43</v>
      </c>
      <c r="C22" s="44"/>
      <c r="D22" s="45"/>
      <c r="E22" s="40" t="s">
        <v>44</v>
      </c>
      <c r="F22" s="41" t="s">
        <v>18</v>
      </c>
      <c r="G22" s="46">
        <v>72</v>
      </c>
      <c r="H22" s="92">
        <v>25.3</v>
      </c>
      <c r="I22" s="47">
        <f t="shared" si="1"/>
        <v>25.0976</v>
      </c>
      <c r="J22" s="47">
        <f>ROUND(G22*I22,2)</f>
        <v>1807.03</v>
      </c>
      <c r="K22" s="60"/>
      <c r="AME22"/>
      <c r="AMF22"/>
      <c r="AMG22"/>
      <c r="AMH22"/>
      <c r="AMI22"/>
      <c r="AMJ22"/>
      <c r="AMK22"/>
    </row>
    <row r="23" spans="1:1025" s="43" customFormat="1">
      <c r="A23" s="37"/>
      <c r="B23" s="38" t="s">
        <v>45</v>
      </c>
      <c r="C23" s="44"/>
      <c r="D23" s="50"/>
      <c r="E23" s="40" t="s">
        <v>46</v>
      </c>
      <c r="F23" s="41"/>
      <c r="G23" s="62"/>
      <c r="H23" s="96"/>
      <c r="I23" s="47">
        <f t="shared" si="1"/>
        <v>0</v>
      </c>
      <c r="J23" s="47"/>
      <c r="K23" s="60"/>
      <c r="AME23"/>
      <c r="AMF23"/>
      <c r="AMG23"/>
      <c r="AMH23"/>
      <c r="AMI23"/>
      <c r="AMJ23"/>
      <c r="AMK23"/>
    </row>
    <row r="24" spans="1:1025" s="43" customFormat="1">
      <c r="A24" s="37"/>
      <c r="B24" s="38" t="s">
        <v>47</v>
      </c>
      <c r="C24" s="44"/>
      <c r="D24" s="50"/>
      <c r="E24" s="40" t="s">
        <v>40</v>
      </c>
      <c r="F24" s="41" t="s">
        <v>31</v>
      </c>
      <c r="G24" s="46">
        <v>18</v>
      </c>
      <c r="H24" s="92">
        <v>8.5500000000000007</v>
      </c>
      <c r="I24" s="47">
        <f t="shared" si="1"/>
        <v>8.4816000000000003</v>
      </c>
      <c r="J24" s="47">
        <f t="shared" ref="J24:J35" si="2">ROUND(G24*I24,2)</f>
        <v>152.66999999999999</v>
      </c>
      <c r="K24" s="35"/>
      <c r="AME24"/>
      <c r="AMF24"/>
      <c r="AMG24"/>
      <c r="AMH24"/>
      <c r="AMI24"/>
      <c r="AMJ24"/>
      <c r="AMK24"/>
    </row>
    <row r="25" spans="1:1025" s="43" customFormat="1">
      <c r="A25" s="37"/>
      <c r="B25" s="38" t="s">
        <v>48</v>
      </c>
      <c r="C25" s="44"/>
      <c r="D25" s="39"/>
      <c r="E25" s="40" t="s">
        <v>42</v>
      </c>
      <c r="F25" s="41" t="s">
        <v>31</v>
      </c>
      <c r="G25" s="46">
        <v>18</v>
      </c>
      <c r="H25" s="92">
        <v>15.8</v>
      </c>
      <c r="I25" s="47">
        <f t="shared" si="1"/>
        <v>15.6736</v>
      </c>
      <c r="J25" s="47">
        <f t="shared" si="2"/>
        <v>282.12</v>
      </c>
      <c r="K25" s="35"/>
      <c r="AME25"/>
      <c r="AMF25"/>
      <c r="AMG25"/>
      <c r="AMH25"/>
      <c r="AMI25"/>
      <c r="AMJ25"/>
      <c r="AMK25"/>
    </row>
    <row r="26" spans="1:1025" s="43" customFormat="1">
      <c r="A26" s="37"/>
      <c r="B26" s="38" t="s">
        <v>49</v>
      </c>
      <c r="C26" s="44"/>
      <c r="D26" s="50"/>
      <c r="E26" s="63" t="s">
        <v>50</v>
      </c>
      <c r="F26" s="41" t="s">
        <v>31</v>
      </c>
      <c r="G26" s="46">
        <v>20</v>
      </c>
      <c r="H26" s="92">
        <v>71.33</v>
      </c>
      <c r="I26" s="47">
        <f t="shared" si="1"/>
        <v>70.759360000000001</v>
      </c>
      <c r="J26" s="47">
        <f t="shared" si="2"/>
        <v>1415.19</v>
      </c>
      <c r="K26" s="35"/>
      <c r="AME26"/>
      <c r="AMF26"/>
      <c r="AMG26"/>
      <c r="AMH26"/>
      <c r="AMI26"/>
      <c r="AMJ26"/>
      <c r="AMK26"/>
    </row>
    <row r="27" spans="1:1025" s="43" customFormat="1">
      <c r="A27" s="37"/>
      <c r="B27" s="38" t="s">
        <v>51</v>
      </c>
      <c r="C27" s="44"/>
      <c r="D27" s="50"/>
      <c r="E27" s="63" t="s">
        <v>52</v>
      </c>
      <c r="F27" s="41" t="s">
        <v>31</v>
      </c>
      <c r="G27" s="46">
        <v>20</v>
      </c>
      <c r="H27" s="92">
        <v>59.56</v>
      </c>
      <c r="I27" s="47">
        <f t="shared" si="1"/>
        <v>59.08352</v>
      </c>
      <c r="J27" s="47">
        <f t="shared" si="2"/>
        <v>1181.67</v>
      </c>
      <c r="K27" s="35"/>
      <c r="AME27"/>
      <c r="AMF27"/>
      <c r="AMG27"/>
      <c r="AMH27"/>
      <c r="AMI27"/>
      <c r="AMJ27"/>
      <c r="AMK27"/>
    </row>
    <row r="28" spans="1:1025" s="43" customFormat="1">
      <c r="A28" s="37"/>
      <c r="B28" s="38" t="s">
        <v>53</v>
      </c>
      <c r="C28" s="44"/>
      <c r="D28" s="50"/>
      <c r="E28" s="40" t="s">
        <v>54</v>
      </c>
      <c r="F28" s="41" t="s">
        <v>31</v>
      </c>
      <c r="G28" s="46">
        <v>20</v>
      </c>
      <c r="H28" s="92">
        <v>43.58</v>
      </c>
      <c r="I28" s="47">
        <f t="shared" si="1"/>
        <v>43.231359999999995</v>
      </c>
      <c r="J28" s="47">
        <f t="shared" si="2"/>
        <v>864.63</v>
      </c>
      <c r="K28" s="35"/>
      <c r="AME28"/>
      <c r="AMF28"/>
      <c r="AMG28"/>
      <c r="AMH28"/>
      <c r="AMI28"/>
      <c r="AMJ28"/>
      <c r="AMK28"/>
    </row>
    <row r="29" spans="1:1025" s="43" customFormat="1">
      <c r="A29" s="37"/>
      <c r="B29" s="38" t="s">
        <v>55</v>
      </c>
      <c r="C29" s="44"/>
      <c r="D29" s="50"/>
      <c r="E29" s="40" t="s">
        <v>56</v>
      </c>
      <c r="F29" s="41" t="s">
        <v>31</v>
      </c>
      <c r="G29" s="46">
        <v>20</v>
      </c>
      <c r="H29" s="92">
        <v>32.229999999999997</v>
      </c>
      <c r="I29" s="47">
        <f t="shared" si="1"/>
        <v>31.972159999999995</v>
      </c>
      <c r="J29" s="47">
        <f t="shared" si="2"/>
        <v>639.44000000000005</v>
      </c>
      <c r="K29" s="35"/>
      <c r="AME29"/>
      <c r="AMF29"/>
      <c r="AMG29"/>
      <c r="AMH29"/>
      <c r="AMI29"/>
      <c r="AMJ29"/>
      <c r="AMK29"/>
    </row>
    <row r="30" spans="1:1025" s="43" customFormat="1">
      <c r="A30" s="37"/>
      <c r="B30" s="38" t="s">
        <v>57</v>
      </c>
      <c r="C30" s="44"/>
      <c r="D30" s="50"/>
      <c r="E30" s="40" t="s">
        <v>58</v>
      </c>
      <c r="F30" s="41" t="s">
        <v>31</v>
      </c>
      <c r="G30" s="46">
        <v>12</v>
      </c>
      <c r="H30" s="92">
        <v>58.48</v>
      </c>
      <c r="I30" s="47">
        <f t="shared" si="1"/>
        <v>58.012159999999994</v>
      </c>
      <c r="J30" s="47">
        <f t="shared" si="2"/>
        <v>696.15</v>
      </c>
      <c r="K30" s="35"/>
      <c r="AME30"/>
      <c r="AMF30"/>
      <c r="AMG30"/>
      <c r="AMH30"/>
      <c r="AMI30"/>
      <c r="AMJ30"/>
      <c r="AMK30"/>
    </row>
    <row r="31" spans="1:1025" s="43" customFormat="1" ht="46.5">
      <c r="A31" s="37"/>
      <c r="B31" s="38" t="s">
        <v>59</v>
      </c>
      <c r="C31" s="44"/>
      <c r="D31" s="50"/>
      <c r="E31" s="40" t="s">
        <v>60</v>
      </c>
      <c r="F31" s="41" t="s">
        <v>31</v>
      </c>
      <c r="G31" s="46">
        <v>10</v>
      </c>
      <c r="H31" s="93">
        <v>415.72</v>
      </c>
      <c r="I31" s="47">
        <f t="shared" si="1"/>
        <v>412.39424000000002</v>
      </c>
      <c r="J31" s="47">
        <f t="shared" si="2"/>
        <v>4123.9399999999996</v>
      </c>
      <c r="K31" s="35"/>
      <c r="AME31"/>
      <c r="AMF31"/>
      <c r="AMG31"/>
      <c r="AMH31"/>
      <c r="AMI31"/>
      <c r="AMJ31"/>
      <c r="AMK31"/>
    </row>
    <row r="32" spans="1:1025" s="43" customFormat="1">
      <c r="A32" s="37"/>
      <c r="B32" s="38" t="s">
        <v>61</v>
      </c>
      <c r="C32" s="44"/>
      <c r="D32" s="50"/>
      <c r="E32" s="40" t="s">
        <v>62</v>
      </c>
      <c r="F32" s="41" t="s">
        <v>31</v>
      </c>
      <c r="G32" s="46">
        <v>8</v>
      </c>
      <c r="H32" s="92">
        <v>254.42</v>
      </c>
      <c r="I32" s="47">
        <f t="shared" si="1"/>
        <v>252.38463999999999</v>
      </c>
      <c r="J32" s="47">
        <f t="shared" si="2"/>
        <v>2019.08</v>
      </c>
      <c r="K32" s="35"/>
      <c r="AME32"/>
      <c r="AMF32"/>
      <c r="AMG32"/>
      <c r="AMH32"/>
      <c r="AMI32"/>
      <c r="AMJ32"/>
      <c r="AMK32"/>
    </row>
    <row r="33" spans="1:1025" s="43" customFormat="1" ht="31">
      <c r="A33" s="37"/>
      <c r="B33" s="38" t="s">
        <v>63</v>
      </c>
      <c r="C33" s="44"/>
      <c r="D33" s="50"/>
      <c r="E33" s="40" t="s">
        <v>64</v>
      </c>
      <c r="F33" s="41" t="s">
        <v>18</v>
      </c>
      <c r="G33" s="46">
        <v>30</v>
      </c>
      <c r="H33" s="92">
        <v>250.82</v>
      </c>
      <c r="I33" s="47">
        <f t="shared" si="1"/>
        <v>248.81343999999999</v>
      </c>
      <c r="J33" s="47">
        <f t="shared" si="2"/>
        <v>7464.4</v>
      </c>
      <c r="K33" s="35"/>
      <c r="AME33"/>
      <c r="AMF33"/>
      <c r="AMG33"/>
      <c r="AMH33"/>
      <c r="AMI33"/>
      <c r="AMJ33"/>
      <c r="AMK33"/>
    </row>
    <row r="34" spans="1:1025" s="43" customFormat="1">
      <c r="A34" s="37"/>
      <c r="B34" s="38" t="s">
        <v>65</v>
      </c>
      <c r="C34" s="44"/>
      <c r="D34" s="64"/>
      <c r="E34" s="40" t="s">
        <v>66</v>
      </c>
      <c r="F34" s="41" t="s">
        <v>18</v>
      </c>
      <c r="G34" s="46">
        <v>10</v>
      </c>
      <c r="H34" s="92">
        <v>354.47</v>
      </c>
      <c r="I34" s="47">
        <f t="shared" si="1"/>
        <v>351.63424000000003</v>
      </c>
      <c r="J34" s="47">
        <f t="shared" si="2"/>
        <v>3516.34</v>
      </c>
      <c r="K34" s="42"/>
      <c r="AME34"/>
      <c r="AMF34"/>
      <c r="AMG34"/>
      <c r="AMH34"/>
      <c r="AMI34"/>
      <c r="AMJ34"/>
      <c r="AMK34"/>
    </row>
    <row r="35" spans="1:1025" s="43" customFormat="1">
      <c r="A35" s="37"/>
      <c r="B35" s="38" t="s">
        <v>67</v>
      </c>
      <c r="C35" s="44"/>
      <c r="D35" s="64"/>
      <c r="E35" s="40" t="s">
        <v>68</v>
      </c>
      <c r="F35" s="41" t="s">
        <v>18</v>
      </c>
      <c r="G35" s="46">
        <v>120</v>
      </c>
      <c r="H35" s="92">
        <v>115.73</v>
      </c>
      <c r="I35" s="47">
        <f t="shared" si="1"/>
        <v>114.80416000000001</v>
      </c>
      <c r="J35" s="47">
        <f t="shared" si="2"/>
        <v>13776.5</v>
      </c>
      <c r="K35" s="49"/>
      <c r="AME35"/>
      <c r="AMF35"/>
      <c r="AMG35"/>
      <c r="AMH35"/>
      <c r="AMI35"/>
      <c r="AMJ35"/>
      <c r="AMK35"/>
    </row>
    <row r="36" spans="1:1025" s="43" customFormat="1">
      <c r="A36" s="37"/>
      <c r="B36" s="38" t="s">
        <v>69</v>
      </c>
      <c r="C36" s="44"/>
      <c r="D36" s="50"/>
      <c r="E36" s="40" t="s">
        <v>70</v>
      </c>
      <c r="F36" s="41"/>
      <c r="G36" s="65"/>
      <c r="H36" s="96"/>
      <c r="I36" s="47">
        <f t="shared" si="1"/>
        <v>0</v>
      </c>
      <c r="J36" s="47"/>
      <c r="K36" s="35"/>
      <c r="AME36"/>
      <c r="AMF36"/>
      <c r="AMG36"/>
      <c r="AMH36"/>
      <c r="AMI36"/>
      <c r="AMJ36"/>
      <c r="AMK36"/>
    </row>
    <row r="37" spans="1:1025" s="43" customFormat="1" ht="31">
      <c r="A37" s="37"/>
      <c r="B37" s="38" t="s">
        <v>71</v>
      </c>
      <c r="C37" s="44"/>
      <c r="D37" s="50"/>
      <c r="E37" s="40" t="s">
        <v>72</v>
      </c>
      <c r="F37" s="41" t="s">
        <v>31</v>
      </c>
      <c r="G37" s="46">
        <v>10</v>
      </c>
      <c r="H37" s="92">
        <v>761.03</v>
      </c>
      <c r="I37" s="47">
        <f t="shared" si="1"/>
        <v>754.94175999999993</v>
      </c>
      <c r="J37" s="47">
        <f>ROUND(G37*I37,2)</f>
        <v>7549.42</v>
      </c>
      <c r="K37" s="60"/>
      <c r="AME37"/>
      <c r="AMF37"/>
      <c r="AMG37"/>
      <c r="AMH37"/>
      <c r="AMI37"/>
      <c r="AMJ37"/>
      <c r="AMK37"/>
    </row>
    <row r="38" spans="1:1025" s="36" customFormat="1">
      <c r="A38" s="21"/>
      <c r="B38" s="51"/>
      <c r="C38" s="52"/>
      <c r="D38" s="53"/>
      <c r="E38" s="54" t="s">
        <v>73</v>
      </c>
      <c r="F38" s="55"/>
      <c r="G38" s="56"/>
      <c r="H38" s="56"/>
      <c r="I38" s="47">
        <f t="shared" si="1"/>
        <v>0</v>
      </c>
      <c r="J38" s="57">
        <f>SUBTOTAL(9,J19:J37)</f>
        <v>54921.55</v>
      </c>
      <c r="K38" s="60"/>
      <c r="AME38"/>
      <c r="AMF38"/>
      <c r="AMG38"/>
      <c r="AMH38"/>
      <c r="AMI38"/>
      <c r="AMJ38"/>
      <c r="AMK38"/>
    </row>
    <row r="39" spans="1:1025" s="43" customFormat="1">
      <c r="A39" s="37"/>
      <c r="B39" s="58" t="s">
        <v>74</v>
      </c>
      <c r="C39" s="44"/>
      <c r="D39" s="66"/>
      <c r="E39" s="59" t="s">
        <v>75</v>
      </c>
      <c r="F39" s="63"/>
      <c r="G39" s="32"/>
      <c r="H39" s="32"/>
      <c r="I39" s="47">
        <f t="shared" si="1"/>
        <v>0</v>
      </c>
      <c r="J39" s="34"/>
      <c r="K39" s="35"/>
      <c r="AME39"/>
      <c r="AMF39"/>
      <c r="AMG39"/>
      <c r="AMH39"/>
      <c r="AMI39"/>
      <c r="AMJ39"/>
      <c r="AMK39"/>
    </row>
    <row r="40" spans="1:1025" s="43" customFormat="1">
      <c r="A40" s="37"/>
      <c r="B40" s="58" t="s">
        <v>76</v>
      </c>
      <c r="C40" s="67"/>
      <c r="D40" s="68"/>
      <c r="E40" s="59" t="s">
        <v>77</v>
      </c>
      <c r="F40" s="63"/>
      <c r="G40" s="32"/>
      <c r="H40" s="32"/>
      <c r="I40" s="47">
        <f t="shared" si="1"/>
        <v>0</v>
      </c>
      <c r="J40" s="34"/>
      <c r="K40" s="35"/>
      <c r="AME40"/>
      <c r="AMF40"/>
      <c r="AMG40"/>
      <c r="AMH40"/>
      <c r="AMI40"/>
      <c r="AMJ40"/>
      <c r="AMK40"/>
    </row>
    <row r="41" spans="1:1025" s="43" customFormat="1" ht="31">
      <c r="A41" s="37"/>
      <c r="B41" s="38" t="s">
        <v>78</v>
      </c>
      <c r="C41" s="44"/>
      <c r="D41" s="64"/>
      <c r="E41" s="40" t="s">
        <v>79</v>
      </c>
      <c r="F41" s="41" t="s">
        <v>31</v>
      </c>
      <c r="G41" s="46">
        <v>18</v>
      </c>
      <c r="H41" s="92">
        <v>166.19</v>
      </c>
      <c r="I41" s="47">
        <f t="shared" si="1"/>
        <v>164.86048</v>
      </c>
      <c r="J41" s="47">
        <f t="shared" ref="J41:J49" si="3">ROUND(G41*I41,2)</f>
        <v>2967.49</v>
      </c>
      <c r="K41" s="60"/>
      <c r="AME41"/>
      <c r="AMF41"/>
      <c r="AMG41"/>
      <c r="AMH41"/>
      <c r="AMI41"/>
      <c r="AMJ41"/>
      <c r="AMK41"/>
    </row>
    <row r="42" spans="1:1025" s="43" customFormat="1" ht="31">
      <c r="A42" s="37"/>
      <c r="B42" s="38" t="s">
        <v>80</v>
      </c>
      <c r="C42" s="44"/>
      <c r="D42" s="64"/>
      <c r="E42" s="40" t="s">
        <v>81</v>
      </c>
      <c r="F42" s="41" t="s">
        <v>31</v>
      </c>
      <c r="G42" s="46">
        <v>18</v>
      </c>
      <c r="H42" s="92">
        <v>192.77</v>
      </c>
      <c r="I42" s="47">
        <f t="shared" si="1"/>
        <v>191.22784000000001</v>
      </c>
      <c r="J42" s="47">
        <f t="shared" si="3"/>
        <v>3442.1</v>
      </c>
      <c r="K42" s="35"/>
      <c r="AME42"/>
      <c r="AMF42"/>
      <c r="AMG42"/>
      <c r="AMH42"/>
      <c r="AMI42"/>
      <c r="AMJ42"/>
      <c r="AMK42"/>
    </row>
    <row r="43" spans="1:1025" s="43" customFormat="1" ht="31">
      <c r="A43" s="37"/>
      <c r="B43" s="38" t="s">
        <v>82</v>
      </c>
      <c r="C43" s="44"/>
      <c r="D43" s="64"/>
      <c r="E43" s="40" t="s">
        <v>83</v>
      </c>
      <c r="F43" s="41" t="s">
        <v>31</v>
      </c>
      <c r="G43" s="46">
        <v>18</v>
      </c>
      <c r="H43" s="92">
        <v>365.09</v>
      </c>
      <c r="I43" s="47">
        <f t="shared" si="1"/>
        <v>362.16927999999996</v>
      </c>
      <c r="J43" s="47">
        <f t="shared" si="3"/>
        <v>6519.05</v>
      </c>
      <c r="K43" s="35"/>
      <c r="AME43"/>
      <c r="AMF43"/>
      <c r="AMG43"/>
      <c r="AMH43"/>
      <c r="AMI43"/>
      <c r="AMJ43"/>
      <c r="AMK43"/>
    </row>
    <row r="44" spans="1:1025" s="43" customFormat="1">
      <c r="A44" s="37"/>
      <c r="B44" s="38" t="s">
        <v>84</v>
      </c>
      <c r="C44" s="44"/>
      <c r="D44" s="64"/>
      <c r="E44" s="40" t="s">
        <v>85</v>
      </c>
      <c r="F44" s="41" t="s">
        <v>31</v>
      </c>
      <c r="G44" s="46">
        <v>18</v>
      </c>
      <c r="H44" s="92">
        <v>69.45</v>
      </c>
      <c r="I44" s="47">
        <f t="shared" si="1"/>
        <v>68.894400000000005</v>
      </c>
      <c r="J44" s="47">
        <f t="shared" si="3"/>
        <v>1240.0999999999999</v>
      </c>
      <c r="K44" s="35"/>
      <c r="AME44"/>
      <c r="AMF44"/>
      <c r="AMG44"/>
      <c r="AMH44"/>
      <c r="AMI44"/>
      <c r="AMJ44"/>
      <c r="AMK44"/>
    </row>
    <row r="45" spans="1:1025" s="43" customFormat="1">
      <c r="A45" s="37"/>
      <c r="B45" s="38" t="s">
        <v>86</v>
      </c>
      <c r="C45" s="44"/>
      <c r="D45" s="64"/>
      <c r="E45" s="40" t="s">
        <v>87</v>
      </c>
      <c r="F45" s="41" t="s">
        <v>31</v>
      </c>
      <c r="G45" s="46">
        <v>18</v>
      </c>
      <c r="H45" s="92">
        <v>103.12</v>
      </c>
      <c r="I45" s="47">
        <f t="shared" si="1"/>
        <v>102.29504</v>
      </c>
      <c r="J45" s="47">
        <f t="shared" si="3"/>
        <v>1841.31</v>
      </c>
      <c r="K45" s="35"/>
      <c r="AME45"/>
      <c r="AMF45"/>
      <c r="AMG45"/>
      <c r="AMH45"/>
      <c r="AMI45"/>
      <c r="AMJ45"/>
      <c r="AMK45"/>
    </row>
    <row r="46" spans="1:1025" s="43" customFormat="1">
      <c r="A46" s="37"/>
      <c r="B46" s="38" t="s">
        <v>88</v>
      </c>
      <c r="C46" s="44"/>
      <c r="D46" s="64"/>
      <c r="E46" s="40" t="s">
        <v>89</v>
      </c>
      <c r="F46" s="41" t="s">
        <v>31</v>
      </c>
      <c r="G46" s="46">
        <v>18</v>
      </c>
      <c r="H46" s="92">
        <v>167.77</v>
      </c>
      <c r="I46" s="47">
        <f t="shared" si="1"/>
        <v>166.42784</v>
      </c>
      <c r="J46" s="47">
        <f t="shared" si="3"/>
        <v>2995.7</v>
      </c>
      <c r="K46" s="42"/>
      <c r="AME46"/>
      <c r="AMF46"/>
      <c r="AMG46"/>
      <c r="AMH46"/>
      <c r="AMI46"/>
      <c r="AMJ46"/>
      <c r="AMK46"/>
    </row>
    <row r="47" spans="1:1025" s="43" customFormat="1">
      <c r="A47" s="37"/>
      <c r="B47" s="38" t="s">
        <v>90</v>
      </c>
      <c r="C47" s="44"/>
      <c r="D47" s="50"/>
      <c r="E47" s="40" t="s">
        <v>91</v>
      </c>
      <c r="F47" s="41" t="s">
        <v>31</v>
      </c>
      <c r="G47" s="46">
        <v>18</v>
      </c>
      <c r="H47" s="92">
        <v>74.95</v>
      </c>
      <c r="I47" s="47">
        <f t="shared" si="1"/>
        <v>74.350400000000008</v>
      </c>
      <c r="J47" s="47">
        <f t="shared" si="3"/>
        <v>1338.31</v>
      </c>
      <c r="K47" s="49"/>
      <c r="AME47"/>
      <c r="AMF47"/>
      <c r="AMG47"/>
      <c r="AMH47"/>
      <c r="AMI47"/>
      <c r="AMJ47"/>
      <c r="AMK47"/>
    </row>
    <row r="48" spans="1:1025" s="43" customFormat="1" ht="31">
      <c r="A48" s="37"/>
      <c r="B48" s="38" t="s">
        <v>92</v>
      </c>
      <c r="C48" s="44"/>
      <c r="D48" s="64"/>
      <c r="E48" s="40" t="s">
        <v>93</v>
      </c>
      <c r="F48" s="41" t="s">
        <v>31</v>
      </c>
      <c r="G48" s="46">
        <v>18</v>
      </c>
      <c r="H48" s="92">
        <v>184.79</v>
      </c>
      <c r="I48" s="47">
        <f t="shared" si="1"/>
        <v>183.31168</v>
      </c>
      <c r="J48" s="47">
        <f t="shared" si="3"/>
        <v>3299.61</v>
      </c>
      <c r="K48" s="60"/>
      <c r="AME48"/>
      <c r="AMF48"/>
      <c r="AMG48"/>
      <c r="AMH48"/>
      <c r="AMI48"/>
      <c r="AMJ48"/>
      <c r="AMK48"/>
    </row>
    <row r="49" spans="1:1025" s="43" customFormat="1" ht="31">
      <c r="A49" s="37"/>
      <c r="B49" s="38" t="s">
        <v>94</v>
      </c>
      <c r="C49" s="44"/>
      <c r="D49" s="64"/>
      <c r="E49" s="40" t="s">
        <v>95</v>
      </c>
      <c r="F49" s="41" t="s">
        <v>31</v>
      </c>
      <c r="G49" s="46">
        <v>18</v>
      </c>
      <c r="H49" s="92">
        <v>173.19</v>
      </c>
      <c r="I49" s="47">
        <f t="shared" si="1"/>
        <v>171.80447999999998</v>
      </c>
      <c r="J49" s="47">
        <f t="shared" si="3"/>
        <v>3092.48</v>
      </c>
      <c r="K49" s="60"/>
      <c r="AME49"/>
      <c r="AMF49"/>
      <c r="AMG49"/>
      <c r="AMH49"/>
      <c r="AMI49"/>
      <c r="AMJ49"/>
      <c r="AMK49"/>
    </row>
    <row r="50" spans="1:1025" s="36" customFormat="1">
      <c r="A50" s="21"/>
      <c r="B50" s="69"/>
      <c r="C50" s="70"/>
      <c r="D50" s="71"/>
      <c r="E50" s="72" t="s">
        <v>96</v>
      </c>
      <c r="F50" s="73"/>
      <c r="G50" s="74"/>
      <c r="H50" s="97"/>
      <c r="I50" s="47">
        <f t="shared" si="1"/>
        <v>0</v>
      </c>
      <c r="J50" s="75">
        <f>SUBTOTAL(9,J41:J49)</f>
        <v>26736.15</v>
      </c>
      <c r="K50" s="60"/>
      <c r="AME50"/>
      <c r="AMF50"/>
      <c r="AMG50"/>
      <c r="AMH50"/>
      <c r="AMI50"/>
      <c r="AMJ50"/>
      <c r="AMK50"/>
    </row>
    <row r="51" spans="1:1025" s="80" customFormat="1">
      <c r="A51" s="37"/>
      <c r="B51" s="58" t="s">
        <v>97</v>
      </c>
      <c r="C51" s="76"/>
      <c r="D51" s="76"/>
      <c r="E51" s="59" t="s">
        <v>98</v>
      </c>
      <c r="F51" s="77"/>
      <c r="G51" s="78"/>
      <c r="H51" s="96"/>
      <c r="I51" s="47">
        <f t="shared" si="1"/>
        <v>0</v>
      </c>
      <c r="J51" s="79"/>
      <c r="K51" s="60"/>
      <c r="AME51"/>
      <c r="AMF51"/>
      <c r="AMG51"/>
      <c r="AMH51"/>
      <c r="AMI51"/>
      <c r="AMJ51"/>
      <c r="AMK51"/>
    </row>
    <row r="52" spans="1:1025" s="43" customFormat="1" ht="29.25" customHeight="1">
      <c r="A52" s="37"/>
      <c r="B52" s="38" t="s">
        <v>99</v>
      </c>
      <c r="C52" s="44"/>
      <c r="D52" s="39"/>
      <c r="E52" s="40" t="s">
        <v>100</v>
      </c>
      <c r="F52" s="41" t="s">
        <v>31</v>
      </c>
      <c r="G52" s="46">
        <v>18</v>
      </c>
      <c r="H52" s="92">
        <v>470.28</v>
      </c>
      <c r="I52" s="47">
        <f t="shared" si="1"/>
        <v>466.51775999999995</v>
      </c>
      <c r="J52" s="47">
        <f t="shared" ref="J52:J62" si="4">ROUND(G52*I52,2)</f>
        <v>8397.32</v>
      </c>
      <c r="K52" s="60"/>
      <c r="AME52"/>
      <c r="AMF52"/>
      <c r="AMG52"/>
      <c r="AMH52"/>
      <c r="AMI52"/>
      <c r="AMJ52"/>
      <c r="AMK52"/>
    </row>
    <row r="53" spans="1:1025" s="43" customFormat="1" ht="46.5">
      <c r="A53" s="37"/>
      <c r="B53" s="38" t="s">
        <v>101</v>
      </c>
      <c r="C53" s="44"/>
      <c r="D53" s="39"/>
      <c r="E53" s="40" t="s">
        <v>102</v>
      </c>
      <c r="F53" s="41" t="s">
        <v>31</v>
      </c>
      <c r="G53" s="46">
        <v>12</v>
      </c>
      <c r="H53" s="94">
        <v>1085.3</v>
      </c>
      <c r="I53" s="47">
        <f t="shared" si="1"/>
        <v>1076.6176</v>
      </c>
      <c r="J53" s="47">
        <f t="shared" si="4"/>
        <v>12919.41</v>
      </c>
      <c r="K53" s="60"/>
      <c r="AME53"/>
      <c r="AMF53"/>
      <c r="AMG53"/>
      <c r="AMH53"/>
      <c r="AMI53"/>
      <c r="AMJ53"/>
      <c r="AMK53"/>
    </row>
    <row r="54" spans="1:1025" s="43" customFormat="1" ht="31">
      <c r="A54" s="37"/>
      <c r="B54" s="38" t="s">
        <v>103</v>
      </c>
      <c r="C54" s="44"/>
      <c r="D54" s="39"/>
      <c r="E54" s="40" t="s">
        <v>104</v>
      </c>
      <c r="F54" s="41" t="s">
        <v>31</v>
      </c>
      <c r="G54" s="46">
        <v>12</v>
      </c>
      <c r="H54" s="92">
        <v>892.96</v>
      </c>
      <c r="I54" s="47">
        <f t="shared" si="1"/>
        <v>885.81632000000002</v>
      </c>
      <c r="J54" s="47">
        <f t="shared" si="4"/>
        <v>10629.8</v>
      </c>
      <c r="K54" s="42"/>
      <c r="AME54"/>
      <c r="AMF54"/>
      <c r="AMG54"/>
      <c r="AMH54"/>
      <c r="AMI54"/>
      <c r="AMJ54"/>
      <c r="AMK54"/>
    </row>
    <row r="55" spans="1:1025" s="43" customFormat="1">
      <c r="A55" s="37"/>
      <c r="B55" s="38" t="s">
        <v>105</v>
      </c>
      <c r="C55" s="44"/>
      <c r="D55" s="50"/>
      <c r="E55" s="40" t="s">
        <v>106</v>
      </c>
      <c r="F55" s="41" t="s">
        <v>31</v>
      </c>
      <c r="G55" s="46">
        <v>16</v>
      </c>
      <c r="H55" s="92">
        <v>161.38</v>
      </c>
      <c r="I55" s="47">
        <f t="shared" si="1"/>
        <v>160.08895999999999</v>
      </c>
      <c r="J55" s="47">
        <f t="shared" si="4"/>
        <v>2561.42</v>
      </c>
      <c r="K55" s="49"/>
      <c r="AME55"/>
      <c r="AMF55"/>
      <c r="AMG55"/>
      <c r="AMH55"/>
      <c r="AMI55"/>
      <c r="AMJ55"/>
      <c r="AMK55"/>
    </row>
    <row r="56" spans="1:1025" s="43" customFormat="1">
      <c r="A56" s="37"/>
      <c r="B56" s="38" t="s">
        <v>107</v>
      </c>
      <c r="C56" s="44"/>
      <c r="D56" s="64"/>
      <c r="E56" s="40" t="s">
        <v>108</v>
      </c>
      <c r="F56" s="41" t="s">
        <v>31</v>
      </c>
      <c r="G56" s="46">
        <v>24</v>
      </c>
      <c r="H56" s="92">
        <v>60</v>
      </c>
      <c r="I56" s="47">
        <f t="shared" si="1"/>
        <v>59.519999999999996</v>
      </c>
      <c r="J56" s="47">
        <f t="shared" si="4"/>
        <v>1428.48</v>
      </c>
      <c r="K56" s="60"/>
      <c r="AME56"/>
      <c r="AMF56"/>
      <c r="AMG56"/>
      <c r="AMH56"/>
      <c r="AMI56"/>
      <c r="AMJ56"/>
      <c r="AMK56"/>
    </row>
    <row r="57" spans="1:1025" s="43" customFormat="1">
      <c r="A57" s="37"/>
      <c r="B57" s="38" t="s">
        <v>109</v>
      </c>
      <c r="C57" s="44"/>
      <c r="D57" s="64"/>
      <c r="E57" s="40" t="s">
        <v>110</v>
      </c>
      <c r="F57" s="41" t="s">
        <v>31</v>
      </c>
      <c r="G57" s="46">
        <v>24</v>
      </c>
      <c r="H57" s="92">
        <v>182.25</v>
      </c>
      <c r="I57" s="47">
        <f t="shared" si="1"/>
        <v>180.792</v>
      </c>
      <c r="J57" s="47">
        <f t="shared" si="4"/>
        <v>4339.01</v>
      </c>
      <c r="K57" s="60"/>
      <c r="AME57"/>
      <c r="AMF57"/>
      <c r="AMG57"/>
      <c r="AMH57"/>
      <c r="AMI57"/>
      <c r="AMJ57"/>
      <c r="AMK57"/>
    </row>
    <row r="58" spans="1:1025" s="43" customFormat="1">
      <c r="A58" s="37"/>
      <c r="B58" s="38" t="s">
        <v>111</v>
      </c>
      <c r="C58" s="44"/>
      <c r="D58" s="64"/>
      <c r="E58" s="40" t="s">
        <v>112</v>
      </c>
      <c r="F58" s="41" t="s">
        <v>31</v>
      </c>
      <c r="G58" s="46">
        <v>12</v>
      </c>
      <c r="H58" s="92">
        <v>124.91</v>
      </c>
      <c r="I58" s="47">
        <f t="shared" si="1"/>
        <v>123.91072</v>
      </c>
      <c r="J58" s="47">
        <f t="shared" si="4"/>
        <v>1486.93</v>
      </c>
      <c r="K58" s="60"/>
      <c r="AME58"/>
      <c r="AMF58"/>
      <c r="AMG58"/>
      <c r="AMH58"/>
      <c r="AMI58"/>
      <c r="AMJ58"/>
      <c r="AMK58"/>
    </row>
    <row r="59" spans="1:1025" s="43" customFormat="1" ht="31">
      <c r="A59" s="37"/>
      <c r="B59" s="38" t="s">
        <v>113</v>
      </c>
      <c r="C59" s="44"/>
      <c r="D59" s="50"/>
      <c r="E59" s="40" t="s">
        <v>114</v>
      </c>
      <c r="F59" s="41" t="s">
        <v>31</v>
      </c>
      <c r="G59" s="46">
        <v>20</v>
      </c>
      <c r="H59" s="92">
        <v>192.78</v>
      </c>
      <c r="I59" s="47">
        <f t="shared" si="1"/>
        <v>191.23776000000001</v>
      </c>
      <c r="J59" s="47">
        <f t="shared" si="4"/>
        <v>3824.76</v>
      </c>
      <c r="K59" s="60"/>
      <c r="AME59"/>
      <c r="AMF59"/>
      <c r="AMG59"/>
      <c r="AMH59"/>
      <c r="AMI59"/>
      <c r="AMJ59"/>
      <c r="AMK59"/>
    </row>
    <row r="60" spans="1:1025" s="43" customFormat="1">
      <c r="A60" s="37"/>
      <c r="B60" s="38" t="s">
        <v>115</v>
      </c>
      <c r="C60" s="44"/>
      <c r="D60" s="50"/>
      <c r="E60" s="40" t="s">
        <v>116</v>
      </c>
      <c r="F60" s="41" t="s">
        <v>31</v>
      </c>
      <c r="G60" s="46">
        <v>6</v>
      </c>
      <c r="H60" s="92">
        <v>245.76</v>
      </c>
      <c r="I60" s="47">
        <f t="shared" si="1"/>
        <v>243.79391999999999</v>
      </c>
      <c r="J60" s="47">
        <f t="shared" si="4"/>
        <v>1462.76</v>
      </c>
      <c r="K60" s="60"/>
      <c r="AME60"/>
      <c r="AMF60"/>
      <c r="AMG60"/>
      <c r="AMH60"/>
      <c r="AMI60"/>
      <c r="AMJ60"/>
      <c r="AMK60"/>
    </row>
    <row r="61" spans="1:1025" s="43" customFormat="1">
      <c r="A61" s="81"/>
      <c r="B61" s="38" t="s">
        <v>117</v>
      </c>
      <c r="C61" s="44"/>
      <c r="D61" s="64"/>
      <c r="E61" s="40" t="s">
        <v>118</v>
      </c>
      <c r="F61" s="41" t="s">
        <v>31</v>
      </c>
      <c r="G61" s="46">
        <v>10</v>
      </c>
      <c r="H61" s="92">
        <v>157.11000000000001</v>
      </c>
      <c r="I61" s="47">
        <f t="shared" si="1"/>
        <v>155.85312000000002</v>
      </c>
      <c r="J61" s="47">
        <f t="shared" si="4"/>
        <v>1558.53</v>
      </c>
      <c r="K61" s="60"/>
      <c r="AME61"/>
      <c r="AMF61"/>
      <c r="AMG61"/>
      <c r="AMH61"/>
      <c r="AMI61"/>
      <c r="AMJ61"/>
      <c r="AMK61"/>
    </row>
    <row r="62" spans="1:1025" s="43" customFormat="1" ht="31">
      <c r="A62" s="81"/>
      <c r="B62" s="38" t="s">
        <v>119</v>
      </c>
      <c r="C62" s="44"/>
      <c r="D62" s="50"/>
      <c r="E62" s="40" t="s">
        <v>120</v>
      </c>
      <c r="F62" s="41" t="s">
        <v>31</v>
      </c>
      <c r="G62" s="46">
        <v>5</v>
      </c>
      <c r="H62" s="93">
        <v>892.56</v>
      </c>
      <c r="I62" s="47">
        <f t="shared" si="1"/>
        <v>885.41951999999992</v>
      </c>
      <c r="J62" s="47">
        <f t="shared" si="4"/>
        <v>4427.1000000000004</v>
      </c>
      <c r="K62" s="60"/>
      <c r="AME62"/>
      <c r="AMF62"/>
      <c r="AMG62"/>
      <c r="AMH62"/>
      <c r="AMI62"/>
      <c r="AMJ62"/>
      <c r="AMK62"/>
    </row>
    <row r="63" spans="1:1025" s="36" customFormat="1">
      <c r="A63" s="1"/>
      <c r="B63" s="69"/>
      <c r="C63" s="70"/>
      <c r="D63" s="71"/>
      <c r="E63" s="72" t="s">
        <v>121</v>
      </c>
      <c r="F63" s="73"/>
      <c r="G63" s="74"/>
      <c r="H63" s="97"/>
      <c r="I63" s="47">
        <f t="shared" si="1"/>
        <v>0</v>
      </c>
      <c r="J63" s="75">
        <f>SUBTOTAL(9,J52:J62)</f>
        <v>53035.520000000004</v>
      </c>
      <c r="K63" s="60"/>
      <c r="AME63"/>
      <c r="AMF63"/>
      <c r="AMG63"/>
      <c r="AMH63"/>
      <c r="AMI63"/>
      <c r="AMJ63"/>
      <c r="AMK63"/>
    </row>
    <row r="64" spans="1:1025" s="36" customFormat="1">
      <c r="A64" s="1"/>
      <c r="B64" s="51"/>
      <c r="C64" s="52"/>
      <c r="D64" s="53"/>
      <c r="E64" s="54" t="s">
        <v>122</v>
      </c>
      <c r="F64" s="55"/>
      <c r="G64" s="56"/>
      <c r="H64" s="56"/>
      <c r="I64" s="47">
        <f t="shared" si="1"/>
        <v>0</v>
      </c>
      <c r="J64" s="57">
        <f>SUBTOTAL(9,J41:J63)</f>
        <v>79771.67</v>
      </c>
      <c r="K64" s="60"/>
      <c r="AME64"/>
      <c r="AMF64"/>
      <c r="AMG64"/>
      <c r="AMH64"/>
      <c r="AMI64"/>
      <c r="AMJ64"/>
      <c r="AMK64"/>
    </row>
    <row r="65" spans="1:1025" s="83" customFormat="1">
      <c r="A65" s="1"/>
      <c r="B65" s="29" t="s">
        <v>123</v>
      </c>
      <c r="C65" s="44"/>
      <c r="D65" s="39"/>
      <c r="E65" s="31" t="s">
        <v>124</v>
      </c>
      <c r="F65" s="82"/>
      <c r="G65" s="32"/>
      <c r="H65" s="32"/>
      <c r="I65" s="47">
        <f t="shared" si="1"/>
        <v>0</v>
      </c>
      <c r="J65" s="34"/>
      <c r="K65" s="60"/>
      <c r="N65" s="36"/>
      <c r="O65" s="36"/>
      <c r="P65" s="36"/>
      <c r="AME65"/>
      <c r="AMF65"/>
      <c r="AMG65"/>
      <c r="AMH65"/>
      <c r="AMI65"/>
      <c r="AMJ65"/>
      <c r="AMK65"/>
    </row>
    <row r="66" spans="1:1025" s="43" customFormat="1">
      <c r="A66" s="81"/>
      <c r="B66" s="38" t="s">
        <v>125</v>
      </c>
      <c r="C66" s="44"/>
      <c r="D66" s="64"/>
      <c r="E66" s="40" t="s">
        <v>126</v>
      </c>
      <c r="F66" s="41" t="s">
        <v>31</v>
      </c>
      <c r="G66" s="46">
        <v>12</v>
      </c>
      <c r="H66" s="92">
        <v>129.33000000000001</v>
      </c>
      <c r="I66" s="47">
        <f t="shared" si="1"/>
        <v>128.29536000000002</v>
      </c>
      <c r="J66" s="47">
        <f>ROUND(G66*I66,2)</f>
        <v>1539.54</v>
      </c>
      <c r="K66" s="60"/>
      <c r="AME66"/>
      <c r="AMF66"/>
      <c r="AMG66"/>
      <c r="AMH66"/>
      <c r="AMI66"/>
      <c r="AMJ66"/>
      <c r="AMK66"/>
    </row>
    <row r="67" spans="1:1025" s="43" customFormat="1">
      <c r="A67" s="81"/>
      <c r="B67" s="38" t="s">
        <v>127</v>
      </c>
      <c r="C67" s="44"/>
      <c r="D67" s="64"/>
      <c r="E67" s="40" t="s">
        <v>128</v>
      </c>
      <c r="F67" s="41" t="s">
        <v>31</v>
      </c>
      <c r="G67" s="46">
        <v>6</v>
      </c>
      <c r="H67" s="92">
        <v>24.51</v>
      </c>
      <c r="I67" s="47">
        <f t="shared" si="1"/>
        <v>24.313920000000003</v>
      </c>
      <c r="J67" s="47">
        <f>ROUND(G67*I67,2)</f>
        <v>145.88</v>
      </c>
      <c r="K67" s="60"/>
      <c r="AME67"/>
      <c r="AMF67"/>
      <c r="AMG67"/>
      <c r="AMH67"/>
      <c r="AMI67"/>
      <c r="AMJ67"/>
      <c r="AMK67"/>
    </row>
    <row r="68" spans="1:1025" s="43" customFormat="1">
      <c r="A68" s="81"/>
      <c r="B68" s="38" t="s">
        <v>129</v>
      </c>
      <c r="C68" s="44"/>
      <c r="D68" s="64"/>
      <c r="E68" s="40" t="s">
        <v>130</v>
      </c>
      <c r="F68" s="41" t="s">
        <v>31</v>
      </c>
      <c r="G68" s="46">
        <v>12</v>
      </c>
      <c r="H68" s="92">
        <v>9.4600000000000009</v>
      </c>
      <c r="I68" s="47">
        <f t="shared" si="1"/>
        <v>9.3843200000000007</v>
      </c>
      <c r="J68" s="47">
        <f>ROUND(G68*I68,2)</f>
        <v>112.61</v>
      </c>
      <c r="K68" s="35"/>
      <c r="AME68"/>
      <c r="AMF68"/>
      <c r="AMG68"/>
      <c r="AMH68"/>
      <c r="AMI68"/>
      <c r="AMJ68"/>
      <c r="AMK68"/>
    </row>
    <row r="69" spans="1:1025" s="43" customFormat="1" ht="20.25" customHeight="1">
      <c r="A69" s="81"/>
      <c r="B69" s="38" t="s">
        <v>131</v>
      </c>
      <c r="C69" s="44"/>
      <c r="D69" s="50"/>
      <c r="E69" s="40" t="s">
        <v>132</v>
      </c>
      <c r="F69" s="41" t="s">
        <v>31</v>
      </c>
      <c r="G69" s="46">
        <v>12</v>
      </c>
      <c r="H69" s="92">
        <v>169.86</v>
      </c>
      <c r="I69" s="47">
        <f t="shared" si="1"/>
        <v>168.50112000000001</v>
      </c>
      <c r="J69" s="47">
        <f>ROUND(G69*I69,2)</f>
        <v>2022.01</v>
      </c>
      <c r="K69" s="35"/>
      <c r="AME69"/>
      <c r="AMF69"/>
      <c r="AMG69"/>
      <c r="AMH69"/>
      <c r="AMI69"/>
      <c r="AMJ69"/>
      <c r="AMK69"/>
    </row>
    <row r="70" spans="1:1025" s="43" customFormat="1">
      <c r="A70" s="81"/>
      <c r="B70" s="38" t="s">
        <v>133</v>
      </c>
      <c r="C70" s="44"/>
      <c r="D70" s="50"/>
      <c r="E70" s="40" t="s">
        <v>134</v>
      </c>
      <c r="F70" s="41" t="s">
        <v>31</v>
      </c>
      <c r="G70" s="46">
        <v>10</v>
      </c>
      <c r="H70" s="92">
        <v>66.489999999999995</v>
      </c>
      <c r="I70" s="47">
        <f t="shared" si="1"/>
        <v>65.958079999999995</v>
      </c>
      <c r="J70" s="47">
        <f>ROUND(G70*I70,2)</f>
        <v>659.58</v>
      </c>
      <c r="K70" s="35"/>
      <c r="AME70"/>
      <c r="AMF70"/>
      <c r="AMG70"/>
      <c r="AMH70"/>
      <c r="AMI70"/>
      <c r="AMJ70"/>
      <c r="AMK70"/>
    </row>
    <row r="71" spans="1:1025" s="36" customFormat="1">
      <c r="A71" s="1"/>
      <c r="B71" s="51"/>
      <c r="C71" s="52"/>
      <c r="D71" s="53"/>
      <c r="E71" s="54" t="s">
        <v>135</v>
      </c>
      <c r="F71" s="55"/>
      <c r="G71" s="56"/>
      <c r="H71" s="95"/>
      <c r="I71" s="47">
        <f t="shared" si="1"/>
        <v>0</v>
      </c>
      <c r="J71" s="57">
        <f>SUBTOTAL(9,J66:J70)</f>
        <v>4479.62</v>
      </c>
      <c r="K71" s="60"/>
      <c r="AME71"/>
      <c r="AMF71"/>
      <c r="AMG71"/>
      <c r="AMH71"/>
      <c r="AMI71"/>
      <c r="AMJ71"/>
      <c r="AMK71"/>
    </row>
    <row r="72" spans="1:1025" s="43" customFormat="1">
      <c r="A72" s="37"/>
      <c r="B72" s="58" t="s">
        <v>136</v>
      </c>
      <c r="C72" s="44"/>
      <c r="D72" s="84"/>
      <c r="E72" s="59" t="s">
        <v>137</v>
      </c>
      <c r="F72" s="41"/>
      <c r="G72" s="32"/>
      <c r="H72" s="96"/>
      <c r="I72" s="47">
        <f t="shared" si="1"/>
        <v>0</v>
      </c>
      <c r="J72" s="34"/>
      <c r="K72" s="42"/>
      <c r="AME72"/>
      <c r="AMF72"/>
      <c r="AMG72"/>
      <c r="AMH72"/>
      <c r="AMI72"/>
      <c r="AMJ72"/>
      <c r="AMK72"/>
    </row>
    <row r="73" spans="1:1025" s="43" customFormat="1">
      <c r="A73" s="81"/>
      <c r="B73" s="38" t="s">
        <v>138</v>
      </c>
      <c r="C73" s="44"/>
      <c r="D73" s="64"/>
      <c r="E73" s="40" t="s">
        <v>139</v>
      </c>
      <c r="F73" s="41" t="s">
        <v>140</v>
      </c>
      <c r="G73" s="46">
        <v>6</v>
      </c>
      <c r="H73" s="92">
        <v>587.41999999999996</v>
      </c>
      <c r="I73" s="47">
        <f t="shared" si="1"/>
        <v>582.72064</v>
      </c>
      <c r="J73" s="47">
        <f>ROUND(G73*I73,2)</f>
        <v>3496.32</v>
      </c>
      <c r="K73" s="49"/>
      <c r="AME73"/>
      <c r="AMF73"/>
      <c r="AMG73"/>
      <c r="AMH73"/>
      <c r="AMI73"/>
      <c r="AMJ73"/>
      <c r="AMK73"/>
    </row>
    <row r="74" spans="1:1025" s="43" customFormat="1">
      <c r="A74" s="81"/>
      <c r="B74" s="38" t="s">
        <v>141</v>
      </c>
      <c r="C74" s="44"/>
      <c r="D74" s="64"/>
      <c r="E74" s="40" t="s">
        <v>142</v>
      </c>
      <c r="F74" s="41" t="s">
        <v>140</v>
      </c>
      <c r="G74" s="46">
        <v>6</v>
      </c>
      <c r="H74" s="92">
        <v>152.91999999999999</v>
      </c>
      <c r="I74" s="47">
        <f t="shared" ref="I74:I76" si="5">H74*0.992</f>
        <v>151.69663999999997</v>
      </c>
      <c r="J74" s="47">
        <f>ROUND(G74*I74,2)</f>
        <v>910.18</v>
      </c>
      <c r="K74" s="60"/>
      <c r="AME74"/>
      <c r="AMF74"/>
      <c r="AMG74"/>
      <c r="AMH74"/>
      <c r="AMI74"/>
      <c r="AMJ74"/>
      <c r="AMK74"/>
    </row>
    <row r="75" spans="1:1025" s="43" customFormat="1" ht="31">
      <c r="A75" s="81"/>
      <c r="B75" s="38" t="s">
        <v>143</v>
      </c>
      <c r="C75" s="44"/>
      <c r="D75" s="64"/>
      <c r="E75" s="40" t="s">
        <v>144</v>
      </c>
      <c r="F75" s="41" t="s">
        <v>18</v>
      </c>
      <c r="G75" s="46">
        <v>30</v>
      </c>
      <c r="H75" s="92">
        <v>6.78</v>
      </c>
      <c r="I75" s="47">
        <f t="shared" si="5"/>
        <v>6.7257600000000002</v>
      </c>
      <c r="J75" s="47">
        <f>ROUND(G75*I75,2)</f>
        <v>201.77</v>
      </c>
      <c r="K75" s="60"/>
      <c r="AME75"/>
      <c r="AMF75"/>
      <c r="AMG75"/>
      <c r="AMH75"/>
      <c r="AMI75"/>
      <c r="AMJ75"/>
      <c r="AMK75"/>
    </row>
    <row r="76" spans="1:1025" s="43" customFormat="1" ht="31">
      <c r="A76" s="81"/>
      <c r="B76" s="38" t="s">
        <v>145</v>
      </c>
      <c r="C76" s="44"/>
      <c r="D76" s="64"/>
      <c r="E76" s="40" t="s">
        <v>146</v>
      </c>
      <c r="F76" s="41" t="s">
        <v>18</v>
      </c>
      <c r="G76" s="46">
        <v>30</v>
      </c>
      <c r="H76" s="92">
        <v>7.67</v>
      </c>
      <c r="I76" s="47">
        <f t="shared" si="5"/>
        <v>7.6086400000000003</v>
      </c>
      <c r="J76" s="47">
        <f>ROUND(G76*I76,2)</f>
        <v>228.26</v>
      </c>
      <c r="K76" s="42"/>
      <c r="AME76"/>
      <c r="AMF76"/>
      <c r="AMG76"/>
      <c r="AMH76"/>
      <c r="AMI76"/>
      <c r="AMJ76"/>
      <c r="AMK76"/>
    </row>
    <row r="77" spans="1:1025" s="36" customFormat="1">
      <c r="A77" s="21"/>
      <c r="B77" s="51"/>
      <c r="C77" s="52"/>
      <c r="D77" s="53"/>
      <c r="E77" s="54" t="s">
        <v>147</v>
      </c>
      <c r="F77" s="55"/>
      <c r="G77" s="56"/>
      <c r="H77" s="56"/>
      <c r="I77" s="56"/>
      <c r="J77" s="57">
        <f>SUBTOTAL(9,J73:J76)</f>
        <v>4836.5300000000007</v>
      </c>
      <c r="K77" s="42"/>
      <c r="AME77"/>
      <c r="AMF77"/>
      <c r="AMG77"/>
      <c r="AMH77"/>
      <c r="AMI77"/>
      <c r="AMJ77"/>
      <c r="AMK77"/>
    </row>
    <row r="78" spans="1:1025" s="36" customFormat="1">
      <c r="A78" s="1"/>
      <c r="B78" s="85"/>
      <c r="C78" s="86"/>
      <c r="D78" s="87"/>
      <c r="E78" s="88" t="s">
        <v>148</v>
      </c>
      <c r="F78" s="86"/>
      <c r="G78" s="89"/>
      <c r="H78" s="89"/>
      <c r="I78" s="89"/>
      <c r="J78" s="90">
        <f>SUBTOTAL(9,J7:J77)</f>
        <v>162061.52000000005</v>
      </c>
      <c r="K78" s="35"/>
      <c r="AME78"/>
      <c r="AMF78"/>
      <c r="AMG78"/>
      <c r="AMH78"/>
      <c r="AMI78"/>
      <c r="AMJ78"/>
      <c r="AMK78"/>
    </row>
    <row r="82" spans="1:1">
      <c r="A82" s="21"/>
    </row>
    <row r="86" spans="1:1">
      <c r="A86" s="21"/>
    </row>
    <row r="88" spans="1:1">
      <c r="A88" s="21"/>
    </row>
    <row r="91" spans="1:1">
      <c r="A91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</sheetData>
  <autoFilter ref="B6:P77" xr:uid="{00000000-0009-0000-0000-000000000000}"/>
  <mergeCells count="2">
    <mergeCell ref="B2:J2"/>
    <mergeCell ref="B3:J3"/>
  </mergeCells>
  <dataValidations count="2">
    <dataValidation type="list" allowBlank="1" showInputMessage="1" showErrorMessage="1" sqref="C7:C8 C16:C18 C25 C38:C40 C50:C54 C63:C65 C71 C77" xr:uid="{00000000-0002-0000-0000-000000000000}">
      <formula1>"CPU,SETOP,SINAPI,SUDECAP,SIAD,TCE"</formula1>
      <formula2>0</formula2>
    </dataValidation>
    <dataValidation type="list" allowBlank="1" showInputMessage="1" showErrorMessage="1" sqref="F73:F74" xr:uid="{00000000-0002-0000-0000-000001000000}">
      <formula1>"UN.,M,M²,M³,H,MÊS,CJ,KG"</formula1>
      <formula2>0</formula2>
    </dataValidation>
  </dataValidations>
  <printOptions horizontalCentered="1"/>
  <pageMargins left="0.39374999999999999" right="0.39374999999999999" top="0.59027777777777801" bottom="0.39374999999999999" header="0.51180555555555496" footer="7.8472222222222193E-2"/>
  <pageSetup paperSize="9" scale="43" fitToHeight="0" orientation="portrait" horizontalDpi="300" verticalDpi="300" r:id="rId1"/>
  <headerFooter>
    <oddFooter>&amp;CPágina &amp;P de &amp;N</oddFooter>
  </headerFooter>
  <rowBreaks count="1" manualBreakCount="1"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HID</vt:lpstr>
      <vt:lpstr>'MODELO HID'!Area_de_impressao</vt:lpstr>
      <vt:lpstr>'MODELO HID'!Titulos_de_impressao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dc:description/>
  <cp:lastModifiedBy>Pedro Ferreira</cp:lastModifiedBy>
  <cp:revision>4</cp:revision>
  <cp:lastPrinted>2021-12-14T14:50:14Z</cp:lastPrinted>
  <dcterms:created xsi:type="dcterms:W3CDTF">2020-02-28T20:35:37Z</dcterms:created>
  <dcterms:modified xsi:type="dcterms:W3CDTF">2022-04-28T21:39:20Z</dcterms:modified>
  <dc:language>pt-BR</dc:language>
</cp:coreProperties>
</file>